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PRINCIPIANTES\"/>
    </mc:Choice>
  </mc:AlternateContent>
  <xr:revisionPtr revIDLastSave="0" documentId="13_ncr:1_{19011170-F80A-42D2-AF4D-5402189A152C}" xr6:coauthVersionLast="43" xr6:coauthVersionMax="43" xr10:uidLastSave="{00000000-0000-0000-0000-000000000000}"/>
  <bookViews>
    <workbookView xWindow="-120" yWindow="-120" windowWidth="20730" windowHeight="11160" xr2:uid="{838FA7F8-93F0-47E2-BCC6-35BFDD7B20AC}"/>
  </bookViews>
  <sheets>
    <sheet name="Lección 11" sheetId="1" r:id="rId1"/>
    <sheet name="Resultados11" sheetId="2" r:id="rId2"/>
    <sheet name="Lección 12" sheetId="3" r:id="rId3"/>
    <sheet name="Resultados12" sheetId="4" r:id="rId4"/>
    <sheet name="Lección 13" sheetId="5" r:id="rId5"/>
    <sheet name="Resultados13" sheetId="6" r:id="rId6"/>
    <sheet name="Lección 14" sheetId="7" r:id="rId7"/>
    <sheet name="Resultados14" sheetId="8" r:id="rId8"/>
    <sheet name="Lección 15" sheetId="9" r:id="rId9"/>
    <sheet name="Resultados15" sheetId="10" r:id="rId10"/>
  </sheets>
  <definedNames>
    <definedName name="_xlnm.Print_Area" localSheetId="0">'Lección 11'!$A$1:$P$71</definedName>
    <definedName name="_xlnm.Print_Area" localSheetId="2">'Lección 12'!$A$1:$L$75</definedName>
    <definedName name="_xlnm.Print_Area" localSheetId="4">'Lección 13'!$A$1:$Q$75</definedName>
    <definedName name="_xlnm.Print_Area" localSheetId="6">'Lección 14'!$A$1:$Q$70</definedName>
    <definedName name="_xlnm.Print_Area" localSheetId="8">'Lección 15'!$A$1:$P$79</definedName>
    <definedName name="_xlnm.Print_Area" localSheetId="1">Resultados11!$A$1:$P$71</definedName>
    <definedName name="_xlnm.Print_Area" localSheetId="3">Resultados12!$A$1:$L$75</definedName>
    <definedName name="_xlnm.Print_Area" localSheetId="5">Resultados13!$A$1:$Q$75</definedName>
    <definedName name="_xlnm.Print_Area" localSheetId="7">Resultados14!$A$1:$Q$70</definedName>
    <definedName name="_xlnm.Print_Area" localSheetId="9">Resultados15!$A$1:$P$79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10" l="1"/>
  <c r="I73" i="9"/>
  <c r="H70" i="9"/>
  <c r="B67" i="9"/>
  <c r="B63" i="9"/>
  <c r="B59" i="9"/>
  <c r="H55" i="9"/>
  <c r="C38" i="9"/>
  <c r="C37" i="9"/>
  <c r="C32" i="9"/>
  <c r="C31" i="9"/>
  <c r="C26" i="9"/>
  <c r="C25" i="9"/>
  <c r="C20" i="9"/>
  <c r="C19" i="9"/>
  <c r="C14" i="9"/>
  <c r="C13" i="9"/>
  <c r="C64" i="8" l="1"/>
  <c r="C29" i="8"/>
  <c r="C64" i="7"/>
  <c r="C60" i="7"/>
  <c r="C56" i="7"/>
  <c r="C52" i="7"/>
  <c r="C47" i="7"/>
  <c r="C43" i="7"/>
  <c r="C39" i="7"/>
  <c r="C33" i="7"/>
  <c r="C29" i="7"/>
  <c r="C25" i="7"/>
  <c r="B65" i="6" l="1"/>
  <c r="B65" i="5"/>
  <c r="B60" i="5"/>
  <c r="B55" i="5"/>
  <c r="B50" i="5"/>
  <c r="B45" i="5"/>
  <c r="J44" i="5"/>
  <c r="B40" i="5"/>
  <c r="J39" i="5"/>
  <c r="B35" i="5"/>
  <c r="J34" i="5"/>
  <c r="B30" i="5"/>
  <c r="J29" i="5"/>
  <c r="B25" i="5"/>
  <c r="J24" i="5"/>
  <c r="B20" i="5"/>
  <c r="H58" i="4" l="1"/>
  <c r="H35" i="4"/>
  <c r="B63" i="3"/>
  <c r="B59" i="3"/>
  <c r="H58" i="3"/>
  <c r="B55" i="3"/>
  <c r="B51" i="3"/>
  <c r="H47" i="3"/>
  <c r="B47" i="3"/>
  <c r="H43" i="3"/>
  <c r="B43" i="3"/>
  <c r="H39" i="3"/>
  <c r="H35" i="3"/>
  <c r="H27" i="3"/>
  <c r="B27" i="3"/>
  <c r="H23" i="3"/>
  <c r="B23" i="3"/>
  <c r="H19" i="3"/>
  <c r="B19" i="3"/>
  <c r="H15" i="3"/>
  <c r="B15" i="3"/>
  <c r="H11" i="3"/>
  <c r="B11" i="3"/>
  <c r="G65" i="1" l="1"/>
  <c r="G62" i="1"/>
  <c r="C59" i="1"/>
  <c r="C55" i="1"/>
  <c r="C51" i="1"/>
  <c r="C47" i="1"/>
  <c r="C43" i="1"/>
  <c r="C39" i="1"/>
  <c r="G33" i="1"/>
  <c r="K29" i="1"/>
  <c r="K25" i="1"/>
  <c r="G25" i="1"/>
  <c r="K21" i="1"/>
  <c r="G21" i="1"/>
  <c r="K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K14" authorId="0" shapeId="0" xr:uid="{A4B77A0F-D9E4-459C-8A58-AE38E33B5879}">
      <text>
        <r>
          <rPr>
            <b/>
            <sz val="9"/>
            <color indexed="81"/>
            <rFont val="Lato"/>
            <family val="2"/>
          </rPr>
          <t>Para resolver la guía, sitúa el cursor en las partes sombreadas de gris.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K14" authorId="0" shapeId="0" xr:uid="{2C81DB16-4FC5-4486-A1BC-ECE5336D4C53}">
      <text>
        <r>
          <rPr>
            <b/>
            <sz val="9"/>
            <color indexed="81"/>
            <rFont val="Lato"/>
            <family val="2"/>
          </rPr>
          <t>Para resolver la guía, sitúa el cursor en las partes sombreadas de gris.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B10" authorId="0" shapeId="0" xr:uid="{43BD7956-6C11-4321-A5F2-853A997CBF69}">
      <text>
        <r>
          <rPr>
            <b/>
            <sz val="9"/>
            <color indexed="81"/>
            <rFont val="Lato"/>
            <family val="2"/>
          </rPr>
          <t>Para resolver la guía, sitúa el cursor en las partes sombreadas de gris.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C19" authorId="0" shapeId="0" xr:uid="{1C5961EB-5571-4497-93E5-2F8344A0F7F0}">
      <text>
        <r>
          <rPr>
            <b/>
            <sz val="9"/>
            <color indexed="81"/>
            <rFont val="Lato"/>
            <family val="2"/>
          </rPr>
          <t>Para resolver la guía, sitúa el cursor en las partes sombreadas de gris.</t>
        </r>
      </text>
    </comment>
  </commentList>
</comments>
</file>

<file path=xl/sharedStrings.xml><?xml version="1.0" encoding="utf-8"?>
<sst xmlns="http://schemas.openxmlformats.org/spreadsheetml/2006/main" count="549" uniqueCount="287">
  <si>
    <t>LECCIÓN 11 – HOW MUCH CON SUSTANTIVOS NO CONTABLES + VERBO TO BE</t>
  </si>
  <si>
    <r>
      <t>1)</t>
    </r>
    <r>
      <rPr>
        <sz val="10.5"/>
        <color theme="1"/>
        <rFont val="Calibri"/>
        <family val="2"/>
        <scheme val="minor"/>
      </rPr>
      <t xml:space="preserve"> Realiza las preguntas o las respuestas según corresponda.</t>
    </r>
  </si>
  <si>
    <t>PREGUNTA</t>
  </si>
  <si>
    <t>RESPUESTA</t>
  </si>
  <si>
    <t xml:space="preserve">ejemplo: rice / bowl
How much rice is there in the bowl?
</t>
  </si>
  <si>
    <t xml:space="preserve">A lot of – mucho(a)
There is a lot of rice in the bowl
</t>
  </si>
  <si>
    <t xml:space="preserve">Flour / on the table
How much flour is there on the table?
</t>
  </si>
  <si>
    <r>
      <rPr>
        <sz val="11"/>
        <color theme="1"/>
        <rFont val="Calibri"/>
        <family val="2"/>
        <scheme val="minor"/>
      </rPr>
      <t>Some – algo / un poco</t>
    </r>
    <r>
      <rPr>
        <sz val="11"/>
        <color rgb="FFA50021"/>
        <rFont val="Calibri"/>
        <family val="2"/>
        <scheme val="minor"/>
      </rPr>
      <t xml:space="preserve">
</t>
    </r>
    <r>
      <rPr>
        <i/>
        <sz val="11"/>
        <color theme="1"/>
        <rFont val="Calibri"/>
        <family val="2"/>
        <scheme val="minor"/>
      </rPr>
      <t xml:space="preserve">
</t>
    </r>
  </si>
  <si>
    <r>
      <rPr>
        <sz val="11"/>
        <color theme="1"/>
        <rFont val="Calibri"/>
        <family val="2"/>
        <scheme val="minor"/>
      </rPr>
      <t>Salt / in the egg</t>
    </r>
    <r>
      <rPr>
        <sz val="11"/>
        <color rgb="FFA50021"/>
        <rFont val="Calibri"/>
        <family val="2"/>
        <scheme val="minor"/>
      </rPr>
      <t xml:space="preserve">
</t>
    </r>
    <r>
      <rPr>
        <sz val="11"/>
        <color theme="1"/>
        <rFont val="Calibri"/>
        <family val="2"/>
        <scheme val="minor"/>
      </rPr>
      <t xml:space="preserve">
</t>
    </r>
  </si>
  <si>
    <r>
      <rPr>
        <sz val="11"/>
        <color theme="1"/>
        <rFont val="Calibri"/>
        <family val="2"/>
        <scheme val="minor"/>
      </rPr>
      <t>Pinch of… – pizca de…</t>
    </r>
    <r>
      <rPr>
        <sz val="11"/>
        <color rgb="FFA50021"/>
        <rFont val="Calibri"/>
        <family val="2"/>
        <scheme val="minor"/>
      </rPr>
      <t xml:space="preserve">
</t>
    </r>
  </si>
  <si>
    <r>
      <rPr>
        <sz val="11"/>
        <color theme="1"/>
        <rFont val="Calibri"/>
        <family val="2"/>
        <scheme val="minor"/>
      </rPr>
      <t>Sand / desert</t>
    </r>
    <r>
      <rPr>
        <sz val="11"/>
        <color rgb="FFA50021"/>
        <rFont val="Calibri"/>
        <family val="2"/>
        <scheme val="minor"/>
      </rPr>
      <t xml:space="preserve">
</t>
    </r>
    <r>
      <rPr>
        <sz val="11"/>
        <color theme="1"/>
        <rFont val="Calibri"/>
        <family val="2"/>
        <scheme val="minor"/>
      </rPr>
      <t xml:space="preserve">
</t>
    </r>
  </si>
  <si>
    <t xml:space="preserve">A lot– mucho(a)
</t>
  </si>
  <si>
    <t xml:space="preserve">Oil / frying pan
How much oil is there in the frying pan?
</t>
  </si>
  <si>
    <r>
      <rPr>
        <sz val="9"/>
        <color theme="1"/>
        <rFont val="Calibri"/>
        <family val="2"/>
        <scheme val="minor"/>
      </rPr>
      <t>A little bit of – un poquito de</t>
    </r>
    <r>
      <rPr>
        <sz val="9"/>
        <color rgb="FFA50021"/>
        <rFont val="Calibri"/>
        <family val="2"/>
        <scheme val="minor"/>
      </rPr>
      <t xml:space="preserve">
</t>
    </r>
    <r>
      <rPr>
        <sz val="9"/>
        <color theme="1"/>
        <rFont val="Calibri"/>
        <family val="2"/>
        <scheme val="minor"/>
      </rPr>
      <t xml:space="preserve">
</t>
    </r>
  </si>
  <si>
    <r>
      <rPr>
        <sz val="11"/>
        <color theme="1"/>
        <rFont val="Calibri"/>
        <family val="2"/>
        <scheme val="minor"/>
      </rPr>
      <t>Orange juice / glass</t>
    </r>
    <r>
      <rPr>
        <sz val="11"/>
        <color rgb="FFA50021"/>
        <rFont val="Calibri"/>
        <family val="2"/>
        <scheme val="minor"/>
      </rPr>
      <t xml:space="preserve">
</t>
    </r>
  </si>
  <si>
    <r>
      <rPr>
        <b/>
        <sz val="11"/>
        <color theme="1"/>
        <rFont val="Calibri"/>
        <family val="2"/>
        <scheme val="minor"/>
      </rPr>
      <t>Nothing</t>
    </r>
    <r>
      <rPr>
        <sz val="11"/>
        <color theme="1"/>
        <rFont val="Calibri"/>
        <family val="2"/>
        <scheme val="minor"/>
      </rPr>
      <t xml:space="preserve"> – nada
There’s nothing / there isn´t anything.
</t>
    </r>
  </si>
  <si>
    <r>
      <t>2)</t>
    </r>
    <r>
      <rPr>
        <sz val="10.5"/>
        <color theme="1"/>
        <rFont val="Calibri"/>
        <family val="2"/>
        <scheme val="minor"/>
      </rPr>
      <t xml:space="preserve"> Escribe en inglés la siguiente conversación ente ERIKA y ALEX:</t>
    </r>
  </si>
  <si>
    <t xml:space="preserve">ERIKA: Hola Alex ¿Cuántas manzanas verdes hay en la nevera? </t>
  </si>
  <si>
    <t xml:space="preserve">ALEX: Hola Erika. En la nevera hay dos manzanas verdes y hay una roja. </t>
  </si>
  <si>
    <t>ERIKA: ¿Cuánta carne hay en el congelador?</t>
  </si>
  <si>
    <t xml:space="preserve">ALEX: En el congelador hay 1 kg de carne y hay 1 libra de pollo. </t>
  </si>
  <si>
    <t>ERIKA: ¿Cuánto jugo hay en la jarra?</t>
  </si>
  <si>
    <t xml:space="preserve">ALEX: Hay un poquito de jugo de naranja, pero hay 1 litro de leche. </t>
  </si>
  <si>
    <t>ERIKA: Gracias Alex.</t>
  </si>
  <si>
    <t>ALEX: Con gusto Erika.</t>
  </si>
  <si>
    <t>Escribe aquí la palabra "mostrar" para ver los resultados &gt;&gt;</t>
  </si>
  <si>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</si>
  <si>
    <t>There’s some flour on the table.</t>
  </si>
  <si>
    <t>How much salt is there in the egg?</t>
  </si>
  <si>
    <t>There’s a pinch of salt in the egg.</t>
  </si>
  <si>
    <t>How much sand is there in the desert?</t>
  </si>
  <si>
    <t>There´s a lot / There´s a lot of sand in the desert.</t>
  </si>
  <si>
    <t>There´s a little bit of oil in the frying pan.</t>
  </si>
  <si>
    <t>How much orange juice is there in the glass?</t>
  </si>
  <si>
    <t>Hi / hello Alex. How many green apples are there in the fridge?</t>
  </si>
  <si>
    <t>Hi / hello Erika. In the fridge there are 2 green apples and there’s one red apple.</t>
  </si>
  <si>
    <t>How much meat is there in the freezer?</t>
  </si>
  <si>
    <t>In the freezer there’s one/a kg (kilogram) of meat and there’s one/a pound of chicken.</t>
  </si>
  <si>
    <t>How much juice is there in the jar?</t>
  </si>
  <si>
    <t>Here’s a little bit of orange juice, but there’s one/a liter of milk.</t>
  </si>
  <si>
    <t>Thanks Alex.</t>
  </si>
  <si>
    <t>You’re welcome Erika.</t>
  </si>
  <si>
    <t>Contenido GRATUITO en: www.pacho8a.com</t>
  </si>
  <si>
    <t>LECCIÓN 12 – ADJETIVOS DEMOSTRATIVOS THIS – THAT / THESE – THOSE</t>
  </si>
  <si>
    <r>
      <t xml:space="preserve">1) </t>
    </r>
    <r>
      <rPr>
        <sz val="11"/>
        <color theme="1"/>
        <rFont val="Calibri"/>
        <family val="2"/>
        <scheme val="minor"/>
      </rPr>
      <t>Escribe el adjetivo demostrativo que mejor se adapta a la oración.</t>
    </r>
  </si>
  <si>
    <t>1.</t>
  </si>
  <si>
    <t>That / Those</t>
  </si>
  <si>
    <t>6.</t>
  </si>
  <si>
    <t>are my old jeans</t>
  </si>
  <si>
    <t>paintings are expensive.</t>
  </si>
  <si>
    <t>2.</t>
  </si>
  <si>
    <t>That / These</t>
  </si>
  <si>
    <t>7.</t>
  </si>
  <si>
    <t>This / These</t>
  </si>
  <si>
    <t>are your glasses.</t>
  </si>
  <si>
    <t>is my new watch.</t>
  </si>
  <si>
    <t>3.</t>
  </si>
  <si>
    <t>8.</t>
  </si>
  <si>
    <t xml:space="preserve">That / Those </t>
  </si>
  <si>
    <t>are my beautiful dogs.</t>
  </si>
  <si>
    <t>are his books.</t>
  </si>
  <si>
    <t>4.</t>
  </si>
  <si>
    <t>9.</t>
  </si>
  <si>
    <t>This / Those</t>
  </si>
  <si>
    <t>sofa is new.</t>
  </si>
  <si>
    <t>is my boss Luis.</t>
  </si>
  <si>
    <t>5.</t>
  </si>
  <si>
    <t>10.</t>
  </si>
  <si>
    <t>are my parents.</t>
  </si>
  <si>
    <t>oranges are on the table</t>
  </si>
  <si>
    <r>
      <rPr>
        <b/>
        <sz val="11"/>
        <color theme="1"/>
        <rFont val="Calibri"/>
        <family val="2"/>
        <scheme val="minor"/>
      </rPr>
      <t xml:space="preserve">2) </t>
    </r>
    <r>
      <rPr>
        <sz val="11"/>
        <color theme="1"/>
        <rFont val="Calibri"/>
        <family val="2"/>
        <scheme val="minor"/>
      </rPr>
      <t>Escribe las siguientes oraciones utilizando las palabras claves y su adjetivo demostrativo.</t>
    </r>
  </si>
  <si>
    <r>
      <rPr>
        <b/>
        <sz val="11"/>
        <color theme="1"/>
        <rFont val="Calibri"/>
        <family val="2"/>
        <scheme val="minor"/>
      </rPr>
      <t>3)</t>
    </r>
    <r>
      <rPr>
        <sz val="11"/>
        <color theme="1"/>
        <rFont val="Calibri"/>
        <family val="2"/>
        <scheme val="minor"/>
      </rPr>
      <t xml:space="preserve"> Escribe en inglés las siguientes oraciones.</t>
    </r>
  </si>
  <si>
    <t>This</t>
  </si>
  <si>
    <t>That</t>
  </si>
  <si>
    <t>Ese perro está corriendo en el parque.</t>
  </si>
  <si>
    <t>These</t>
  </si>
  <si>
    <t>Those</t>
  </si>
  <si>
    <t>Swimsuit / Orange</t>
  </si>
  <si>
    <t>Esas manzanas están en la nevera</t>
  </si>
  <si>
    <t>This swimsuit is orange</t>
  </si>
  <si>
    <t>Snake / Long</t>
  </si>
  <si>
    <t>Este queso es delicioso</t>
  </si>
  <si>
    <t>Shoes / black and Brown</t>
  </si>
  <si>
    <t>Estos son mis amigos Carlos y Jorge</t>
  </si>
  <si>
    <t>Table / black</t>
  </si>
  <si>
    <t>Esta es mi casa, esta es la cocina y estas son las habitaciones. Este es mi padre y esta es mi madre</t>
  </si>
  <si>
    <t>Bananas / on the table</t>
  </si>
  <si>
    <t>Cellphone / ringing</t>
  </si>
  <si>
    <t>Dog / playing with the ball</t>
  </si>
  <si>
    <t>VOCABULARIO DE AYUDA</t>
  </si>
  <si>
    <t>Old</t>
  </si>
  <si>
    <t>Viejo</t>
  </si>
  <si>
    <t>Glasses</t>
  </si>
  <si>
    <t>Lentes</t>
  </si>
  <si>
    <t>Parents</t>
  </si>
  <si>
    <t>Padres</t>
  </si>
  <si>
    <t>Paintings</t>
  </si>
  <si>
    <t>Pinturas</t>
  </si>
  <si>
    <t>Expensive</t>
  </si>
  <si>
    <t>Costoso</t>
  </si>
  <si>
    <t>Watch</t>
  </si>
  <si>
    <t>Reloj</t>
  </si>
  <si>
    <t>Boss</t>
  </si>
  <si>
    <t>Jefe</t>
  </si>
  <si>
    <t>Swimsuit</t>
  </si>
  <si>
    <t>Traje de baño</t>
  </si>
  <si>
    <t>Long</t>
  </si>
  <si>
    <t>Largo</t>
  </si>
  <si>
    <t>Ring</t>
  </si>
  <si>
    <t>Timbrar (verbo)</t>
  </si>
  <si>
    <t>Fridge</t>
  </si>
  <si>
    <t>Nevera</t>
  </si>
  <si>
    <t>Delicious</t>
  </si>
  <si>
    <t>Delicioso</t>
  </si>
  <si>
    <t>That dog is running in the park.</t>
  </si>
  <si>
    <t>Those apples are in the fridge.</t>
  </si>
  <si>
    <t>This snake is long.</t>
  </si>
  <si>
    <t>This cheese is delicious.</t>
  </si>
  <si>
    <t>Those shoes are black and brown.</t>
  </si>
  <si>
    <t>These are my friends Carlos and Jorge.</t>
  </si>
  <si>
    <t>This table is black.</t>
  </si>
  <si>
    <t>This is my house, this is the kitchen and these are the bedrooms. This is my father and this is my mother.</t>
  </si>
  <si>
    <t>Those bananas are on the table.</t>
  </si>
  <si>
    <t>This cell phone is ringing.</t>
  </si>
  <si>
    <t>That dog is playing with the ball.</t>
  </si>
  <si>
    <t>LECCIÓN 13 – ADJETIVOS DEMOSTRATIVOS EN FORMA NEGATIVA E INTERROGATIVA</t>
  </si>
  <si>
    <r>
      <t xml:space="preserve">1) </t>
    </r>
    <r>
      <rPr>
        <sz val="10.5"/>
        <color theme="1"/>
        <rFont val="Calibri"/>
        <family val="2"/>
        <scheme val="minor"/>
      </rPr>
      <t>Según el ejemplo dado completa los siguientes diálogos entre A y B y utiliza los adjetivos opuestos</t>
    </r>
    <r>
      <rPr>
        <b/>
        <sz val="10.5"/>
        <color theme="1"/>
        <rFont val="Calibri"/>
        <family val="2"/>
        <scheme val="minor"/>
      </rPr>
      <t>.</t>
    </r>
  </si>
  <si>
    <t>HOW MUCH es utilizado para preguntar el costo de algo. En las siguientes oraciones lo vamos a utilizar. Sigue el ejemplo:</t>
  </si>
  <si>
    <t>Example:</t>
  </si>
  <si>
    <t>NEW/OLD</t>
  </si>
  <si>
    <t xml:space="preserve">¿Cuánto cuesta eso?
HOW MUCH IS THAT?
¿Cuánto cuestan estos zapatos?
HOW MUCH ARE THESE SHOES?
</t>
  </si>
  <si>
    <r>
      <t xml:space="preserve">A. Is that your </t>
    </r>
    <r>
      <rPr>
        <b/>
        <i/>
        <sz val="11"/>
        <color rgb="FFFF0000"/>
        <rFont val="Calibri"/>
        <family val="2"/>
        <scheme val="minor"/>
      </rPr>
      <t>new</t>
    </r>
    <r>
      <rPr>
        <i/>
        <sz val="11"/>
        <color rgb="FFFF0000"/>
        <rFont val="Calibri"/>
        <family val="2"/>
        <scheme val="minor"/>
      </rPr>
      <t xml:space="preserve"> car?</t>
    </r>
  </si>
  <si>
    <r>
      <t xml:space="preserve">B. No, that isn’t. That’s my </t>
    </r>
    <r>
      <rPr>
        <b/>
        <i/>
        <sz val="11"/>
        <color rgb="FFFF0000"/>
        <rFont val="Calibri"/>
        <family val="2"/>
        <scheme val="minor"/>
      </rPr>
      <t>old</t>
    </r>
    <r>
      <rPr>
        <i/>
        <sz val="11"/>
        <color rgb="FFFF0000"/>
        <rFont val="Calibri"/>
        <family val="2"/>
        <scheme val="minor"/>
      </rPr>
      <t xml:space="preserve"> car.</t>
    </r>
  </si>
  <si>
    <r>
      <t>1</t>
    </r>
    <r>
      <rPr>
        <sz val="10"/>
        <color theme="1"/>
        <rFont val="Calibri"/>
        <family val="2"/>
        <scheme val="minor"/>
      </rPr>
      <t xml:space="preserve">. </t>
    </r>
    <r>
      <rPr>
        <b/>
        <sz val="10"/>
        <color theme="1"/>
        <rFont val="Calibri"/>
        <family val="2"/>
        <scheme val="minor"/>
      </rPr>
      <t>BIG / SMALL</t>
    </r>
  </si>
  <si>
    <r>
      <t xml:space="preserve">2) </t>
    </r>
    <r>
      <rPr>
        <sz val="10.5"/>
        <color theme="1"/>
        <rFont val="Calibri"/>
        <family val="2"/>
        <scheme val="minor"/>
      </rPr>
      <t>Escribe en inglés las siguientes oraciones utilizando el ejemplo anterior.</t>
    </r>
  </si>
  <si>
    <t>A. Are those her big earrings?</t>
  </si>
  <si>
    <t xml:space="preserve">B. No, </t>
  </si>
  <si>
    <t>2. NOISY / QUIET</t>
  </si>
  <si>
    <r>
      <t>1</t>
    </r>
    <r>
      <rPr>
        <sz val="10"/>
        <color theme="1"/>
        <rFont val="Calibri"/>
        <family val="2"/>
        <scheme val="minor"/>
      </rPr>
      <t>. ¿Cuánto cuesta este reloj? (reloj de pulso)</t>
    </r>
  </si>
  <si>
    <t>A. Are those your noisy neighbors?</t>
  </si>
  <si>
    <r>
      <t>3</t>
    </r>
    <r>
      <rPr>
        <sz val="10"/>
        <color theme="1"/>
        <rFont val="Calibri"/>
        <family val="2"/>
        <scheme val="minor"/>
      </rPr>
      <t xml:space="preserve">. </t>
    </r>
    <r>
      <rPr>
        <b/>
        <sz val="10"/>
        <color theme="1"/>
        <rFont val="Calibri"/>
        <family val="2"/>
        <scheme val="minor"/>
      </rPr>
      <t>EXPENSIVE / CHEAP</t>
    </r>
  </si>
  <si>
    <r>
      <t xml:space="preserve">2. </t>
    </r>
    <r>
      <rPr>
        <sz val="10"/>
        <color theme="1"/>
        <rFont val="Calibri"/>
        <family val="2"/>
        <scheme val="minor"/>
      </rPr>
      <t>¿Cuánto cuestan esos cojines?</t>
    </r>
  </si>
  <si>
    <t>A. Is this his expensive watch?</t>
  </si>
  <si>
    <t>4. EASY / DIFFICULT</t>
  </si>
  <si>
    <r>
      <rPr>
        <b/>
        <sz val="10"/>
        <color theme="1"/>
        <rFont val="Calibri"/>
        <family val="2"/>
        <scheme val="minor"/>
      </rPr>
      <t>3.</t>
    </r>
    <r>
      <rPr>
        <sz val="10"/>
        <color theme="1"/>
        <rFont val="Calibri"/>
        <family val="2"/>
        <scheme val="minor"/>
      </rPr>
      <t xml:space="preserve"> ¿Cuánto cuesta esta camisa azul?</t>
    </r>
  </si>
  <si>
    <t>A. Are these the easy questions?</t>
  </si>
  <si>
    <r>
      <t>5</t>
    </r>
    <r>
      <rPr>
        <sz val="10"/>
        <color theme="1"/>
        <rFont val="Calibri"/>
        <family val="2"/>
        <scheme val="minor"/>
      </rPr>
      <t xml:space="preserve">. </t>
    </r>
    <r>
      <rPr>
        <b/>
        <sz val="10"/>
        <color theme="1"/>
        <rFont val="Calibri"/>
        <family val="2"/>
        <scheme val="minor"/>
      </rPr>
      <t>FAT / THIN</t>
    </r>
  </si>
  <si>
    <r>
      <rPr>
        <b/>
        <sz val="10"/>
        <color theme="1"/>
        <rFont val="Calibri"/>
        <family val="2"/>
        <scheme val="minor"/>
      </rPr>
      <t>4.</t>
    </r>
    <r>
      <rPr>
        <sz val="10"/>
        <color theme="1"/>
        <rFont val="Calibri"/>
        <family val="2"/>
        <scheme val="minor"/>
      </rPr>
      <t xml:space="preserve"> ¿Cuánto cuesta ese TV grande?</t>
    </r>
  </si>
  <si>
    <t>A. Is that your fat friend?</t>
  </si>
  <si>
    <t>B. No,</t>
  </si>
  <si>
    <t>6. BEAUTIFUL / UGLY</t>
  </si>
  <si>
    <r>
      <rPr>
        <b/>
        <sz val="10"/>
        <color theme="1"/>
        <rFont val="Calibri"/>
        <family val="2"/>
        <scheme val="minor"/>
      </rPr>
      <t>5</t>
    </r>
    <r>
      <rPr>
        <sz val="10"/>
        <color theme="1"/>
        <rFont val="Calibri"/>
        <family val="2"/>
        <scheme val="minor"/>
      </rPr>
      <t>. ¿Cuánto cuesta este celular?</t>
    </r>
  </si>
  <si>
    <t>A. Are those her beautiful flowers?</t>
  </si>
  <si>
    <r>
      <t>7</t>
    </r>
    <r>
      <rPr>
        <sz val="10"/>
        <color theme="1"/>
        <rFont val="Calibri"/>
        <family val="2"/>
        <scheme val="minor"/>
      </rPr>
      <t xml:space="preserve">. </t>
    </r>
    <r>
      <rPr>
        <b/>
        <sz val="10"/>
        <color theme="1"/>
        <rFont val="Calibri"/>
        <family val="2"/>
        <scheme val="minor"/>
      </rPr>
      <t>YOUNG / OLD</t>
    </r>
  </si>
  <si>
    <t>Traduce el siguiente texto:</t>
  </si>
  <si>
    <t>A. Is that man young?</t>
  </si>
  <si>
    <t>I have many things in my bedroom. This is my new bedand that’s my dog Spike, it is sleeping on those two red cushions. This is my old TV and that’s my new TV. I love my new TV. This is my closet. These are all my socks,these are all my shirts, and those are all my jeans.</t>
  </si>
  <si>
    <r>
      <t>8.</t>
    </r>
    <r>
      <rPr>
        <sz val="10"/>
        <color theme="1"/>
        <rFont val="Calibri"/>
        <family val="2"/>
        <scheme val="minor"/>
      </rPr>
      <t xml:space="preserve"> </t>
    </r>
    <r>
      <rPr>
        <b/>
        <sz val="10"/>
        <color theme="1"/>
        <rFont val="Calibri"/>
        <family val="2"/>
        <scheme val="minor"/>
      </rPr>
      <t>SINGLE / MARRIED</t>
    </r>
  </si>
  <si>
    <t>A. Are those people single?</t>
  </si>
  <si>
    <r>
      <t>9</t>
    </r>
    <r>
      <rPr>
        <sz val="10"/>
        <color theme="1"/>
        <rFont val="Calibri"/>
        <family val="2"/>
        <scheme val="minor"/>
      </rPr>
      <t xml:space="preserve">. </t>
    </r>
    <r>
      <rPr>
        <b/>
        <sz val="10"/>
        <color theme="1"/>
        <rFont val="Calibri"/>
        <family val="2"/>
        <scheme val="minor"/>
      </rPr>
      <t>BIG / SMALL</t>
    </r>
  </si>
  <si>
    <t>A. Are those houses big?</t>
  </si>
  <si>
    <r>
      <t>10.</t>
    </r>
    <r>
      <rPr>
        <sz val="10"/>
        <color theme="1"/>
        <rFont val="Calibri"/>
        <family val="2"/>
        <scheme val="minor"/>
      </rPr>
      <t xml:space="preserve"> </t>
    </r>
    <r>
      <rPr>
        <b/>
        <sz val="10"/>
        <color theme="1"/>
        <rFont val="Calibri"/>
        <family val="2"/>
        <scheme val="minor"/>
      </rPr>
      <t>CHEAP / EXPENSIVE</t>
    </r>
  </si>
  <si>
    <t>A. Is this restaurant cheap?</t>
  </si>
  <si>
    <t>Tengo muchas cosas en mi habitación. Esta es mi nueva cama y ese es mi perro spike, está durmiendo sobre esos dos cojines rojos. Este es mi televisor viejo y ese es mi televisor nuevo. Me encanta mi nuevo televisor. Este es mi closet. Estas son todas mis medias, estas son todas mis camisas, y esos son todos mis jeans.</t>
  </si>
  <si>
    <t>those aren’t. Those are my small earrings.</t>
  </si>
  <si>
    <t>How much is this watch?</t>
  </si>
  <si>
    <t>those aren’t. Those are my quiet neighbors.</t>
  </si>
  <si>
    <t>How much are those cushions?.</t>
  </si>
  <si>
    <t>this isn’t. This is his cheap watch.</t>
  </si>
  <si>
    <t>How much is this blue shirt?.</t>
  </si>
  <si>
    <t>these aren’t. These are the difficult questions.</t>
  </si>
  <si>
    <t>How much is that big tv?</t>
  </si>
  <si>
    <t>that isn’t. That’s my thin friend.</t>
  </si>
  <si>
    <t>How much is this cell phone?</t>
  </si>
  <si>
    <t>those aren’t. Those are her ugly flowers.</t>
  </si>
  <si>
    <t>that isn’t. That man is old.</t>
  </si>
  <si>
    <t>those aren’t. Those people are married.</t>
  </si>
  <si>
    <t>those aren’t. Those houses are small.</t>
  </si>
  <si>
    <t>this isn’t. This restaurant is expensive.</t>
  </si>
  <si>
    <t>LECCIÓN 14 – EL PRESENTE SIMPLE EN SU FORMA AFIRMATIVA</t>
  </si>
  <si>
    <r>
      <t xml:space="preserve">1) </t>
    </r>
    <r>
      <rPr>
        <sz val="10.5"/>
        <color theme="1"/>
        <rFont val="Calibri"/>
        <family val="2"/>
        <scheme val="minor"/>
      </rPr>
      <t>Aplica al frente de cada verbo las reglas de las terceras personas en singular y busca su significado.</t>
    </r>
  </si>
  <si>
    <t>Verbo</t>
  </si>
  <si>
    <t>Significado</t>
  </si>
  <si>
    <t>Change - Changes</t>
  </si>
  <si>
    <t>Escribe en este espacio</t>
  </si>
  <si>
    <t>Brush -</t>
  </si>
  <si>
    <t>Speak - Speaks</t>
  </si>
  <si>
    <t>Sing -</t>
  </si>
  <si>
    <t>Dance -</t>
  </si>
  <si>
    <t>Wacth -</t>
  </si>
  <si>
    <t>Have  -</t>
  </si>
  <si>
    <t>Like -</t>
  </si>
  <si>
    <t>Cry -</t>
  </si>
  <si>
    <t>Sleep -</t>
  </si>
  <si>
    <t>Do -</t>
  </si>
  <si>
    <t>Fly -</t>
  </si>
  <si>
    <t>Prepare -</t>
  </si>
  <si>
    <t>Fix -</t>
  </si>
  <si>
    <t>Know -</t>
  </si>
  <si>
    <t>Feel -</t>
  </si>
  <si>
    <r>
      <rPr>
        <b/>
        <sz val="11"/>
        <color theme="1"/>
        <rFont val="Calibri"/>
        <family val="2"/>
        <scheme val="minor"/>
      </rPr>
      <t xml:space="preserve">2) </t>
    </r>
    <r>
      <rPr>
        <sz val="11"/>
        <color theme="1"/>
        <rFont val="Calibri"/>
        <family val="2"/>
        <scheme val="minor"/>
      </rPr>
      <t>Escribe las siguientes oraciones en inglés en su forma afirmativa. Utiliza el vocabulario de verbos como ayuda.</t>
    </r>
  </si>
  <si>
    <r>
      <rPr>
        <b/>
        <sz val="10.5"/>
        <color theme="1"/>
        <rFont val="Calibri"/>
        <family val="2"/>
        <scheme val="minor"/>
      </rPr>
      <t xml:space="preserve">1. </t>
    </r>
    <r>
      <rPr>
        <sz val="10.5"/>
        <color theme="1"/>
        <rFont val="Calibri"/>
        <family val="2"/>
        <scheme val="minor"/>
      </rPr>
      <t>Mi hermana Alejandra habla inglés, pero mis hermanos Andrés y David hablan francés.</t>
    </r>
  </si>
  <si>
    <t xml:space="preserve">Escribe en este espacio tus respuestas. </t>
  </si>
  <si>
    <r>
      <rPr>
        <b/>
        <sz val="10.5"/>
        <color theme="1"/>
        <rFont val="Calibri"/>
        <family val="2"/>
        <scheme val="minor"/>
      </rPr>
      <t>2</t>
    </r>
    <r>
      <rPr>
        <sz val="10.5"/>
        <color theme="1"/>
        <rFont val="Calibri"/>
        <family val="2"/>
        <scheme val="minor"/>
      </rPr>
      <t>. A él le gusta bailar salsa y a su esposa le gusta bailar tango.</t>
    </r>
  </si>
  <si>
    <r>
      <rPr>
        <b/>
        <sz val="10.5"/>
        <color theme="1"/>
        <rFont val="Calibri"/>
        <family val="2"/>
        <scheme val="minor"/>
      </rPr>
      <t>3.</t>
    </r>
    <r>
      <rPr>
        <sz val="10.5"/>
        <color theme="1"/>
        <rFont val="Calibri"/>
        <family val="2"/>
        <scheme val="minor"/>
      </rPr>
      <t xml:space="preserve"> Yo cepillo mis dientes todos los días.</t>
    </r>
  </si>
  <si>
    <r>
      <rPr>
        <b/>
        <sz val="10.5"/>
        <color theme="1"/>
        <rFont val="Calibri"/>
        <family val="2"/>
        <scheme val="minor"/>
      </rPr>
      <t xml:space="preserve">4. </t>
    </r>
    <r>
      <rPr>
        <sz val="10.5"/>
        <color theme="1"/>
        <rFont val="Calibri"/>
        <family val="2"/>
        <scheme val="minor"/>
      </rPr>
      <t>Nosotros vemos televisión en la sala, en el sofá. Mi mamá ve televisión en su habitación sobre le cama.</t>
    </r>
  </si>
  <si>
    <r>
      <rPr>
        <b/>
        <sz val="10.5"/>
        <color theme="1"/>
        <rFont val="Calibri"/>
        <family val="2"/>
        <scheme val="minor"/>
      </rPr>
      <t>5.</t>
    </r>
    <r>
      <rPr>
        <sz val="10.5"/>
        <color theme="1"/>
        <rFont val="Calibri"/>
        <family val="2"/>
        <scheme val="minor"/>
      </rPr>
      <t xml:space="preserve"> Edna tiene un bebé. El bebé llora todo el día. Edna canta canciones y su bebé duerme.</t>
    </r>
  </si>
  <si>
    <r>
      <rPr>
        <b/>
        <sz val="10.5"/>
        <color theme="1"/>
        <rFont val="Calibri"/>
        <family val="2"/>
        <scheme val="minor"/>
      </rPr>
      <t>6.</t>
    </r>
    <r>
      <rPr>
        <sz val="10.5"/>
        <color theme="1"/>
        <rFont val="Calibri"/>
        <family val="2"/>
        <scheme val="minor"/>
      </rPr>
      <t xml:space="preserve"> Nosotros hacemos 5 ejercicios, pero el profesor hace 10.</t>
    </r>
  </si>
  <si>
    <r>
      <rPr>
        <b/>
        <sz val="10"/>
        <color theme="1"/>
        <rFont val="Calibri"/>
        <family val="2"/>
        <scheme val="minor"/>
      </rPr>
      <t>7.</t>
    </r>
    <r>
      <rPr>
        <sz val="10"/>
        <color theme="1"/>
        <rFont val="Calibri"/>
        <family val="2"/>
        <scheme val="minor"/>
      </rPr>
      <t xml:space="preserve"> Mi abuelo y mi padre están en el garaje. Ellos arreglan el carro y mi mamá prepara el 
almuerzo.</t>
    </r>
  </si>
  <si>
    <r>
      <rPr>
        <b/>
        <sz val="10.5"/>
        <color theme="1"/>
        <rFont val="Calibri"/>
        <family val="2"/>
        <scheme val="minor"/>
      </rPr>
      <t xml:space="preserve">8. </t>
    </r>
    <r>
      <rPr>
        <sz val="10.5"/>
        <color theme="1"/>
        <rFont val="Calibri"/>
        <family val="2"/>
        <scheme val="minor"/>
      </rPr>
      <t>Yo me siento bien. Ella se siente bien. Él se siente bien y nosotros nos sentimos bien.</t>
    </r>
  </si>
  <si>
    <r>
      <rPr>
        <b/>
        <sz val="10.5"/>
        <color theme="1"/>
        <rFont val="Calibri"/>
        <family val="2"/>
        <scheme val="minor"/>
      </rPr>
      <t>9.</t>
    </r>
    <r>
      <rPr>
        <sz val="10.5"/>
        <color theme="1"/>
        <rFont val="Calibri"/>
        <family val="2"/>
        <scheme val="minor"/>
      </rPr>
      <t xml:space="preserve"> En mi casa, en el jardín hay un pájaro. El pájaro come y vuela muy feliz.</t>
    </r>
  </si>
  <si>
    <r>
      <rPr>
        <b/>
        <sz val="10.5"/>
        <color theme="1"/>
        <rFont val="Calibri"/>
        <family val="2"/>
        <scheme val="minor"/>
      </rPr>
      <t xml:space="preserve">10. </t>
    </r>
    <r>
      <rPr>
        <sz val="10.5"/>
        <color theme="1"/>
        <rFont val="Calibri"/>
        <family val="2"/>
        <scheme val="minor"/>
      </rPr>
      <t>Ella sabe las respuestas porque ella practica inglés todos los días en su casa.</t>
    </r>
  </si>
  <si>
    <t>Cambiar</t>
  </si>
  <si>
    <r>
      <t xml:space="preserve">Brush - </t>
    </r>
    <r>
      <rPr>
        <sz val="10.5"/>
        <color rgb="FFFF0000"/>
        <rFont val="Calibri"/>
        <family val="2"/>
        <scheme val="minor"/>
      </rPr>
      <t>Brushes</t>
    </r>
  </si>
  <si>
    <t>Cepillar</t>
  </si>
  <si>
    <t>Hablar</t>
  </si>
  <si>
    <r>
      <t xml:space="preserve">Sing - </t>
    </r>
    <r>
      <rPr>
        <sz val="10.5"/>
        <color rgb="FFFF0000"/>
        <rFont val="Calibri"/>
        <family val="2"/>
        <scheme val="minor"/>
      </rPr>
      <t>Sings</t>
    </r>
  </si>
  <si>
    <t>Cantar</t>
  </si>
  <si>
    <r>
      <t xml:space="preserve">Dance - </t>
    </r>
    <r>
      <rPr>
        <sz val="11"/>
        <color rgb="FFFF0000"/>
        <rFont val="Calibri"/>
        <family val="2"/>
        <scheme val="minor"/>
      </rPr>
      <t>Dances</t>
    </r>
  </si>
  <si>
    <t>Bailar</t>
  </si>
  <si>
    <r>
      <t xml:space="preserve">Wacth - </t>
    </r>
    <r>
      <rPr>
        <sz val="10.5"/>
        <color rgb="FFFF0000"/>
        <rFont val="Calibri"/>
        <family val="2"/>
        <scheme val="minor"/>
      </rPr>
      <t>Watches</t>
    </r>
  </si>
  <si>
    <t>Ver - Observar</t>
  </si>
  <si>
    <r>
      <t xml:space="preserve">Have  - </t>
    </r>
    <r>
      <rPr>
        <sz val="11"/>
        <color rgb="FFFF0000"/>
        <rFont val="Calibri"/>
        <family val="2"/>
        <scheme val="minor"/>
      </rPr>
      <t>Has</t>
    </r>
  </si>
  <si>
    <t>Tener</t>
  </si>
  <si>
    <r>
      <t xml:space="preserve">Like - </t>
    </r>
    <r>
      <rPr>
        <sz val="10.5"/>
        <color rgb="FFFF0000"/>
        <rFont val="Calibri"/>
        <family val="2"/>
        <scheme val="minor"/>
      </rPr>
      <t>Likes</t>
    </r>
  </si>
  <si>
    <t>Gustar</t>
  </si>
  <si>
    <r>
      <t xml:space="preserve">Cry - </t>
    </r>
    <r>
      <rPr>
        <sz val="11"/>
        <color rgb="FFFF0000"/>
        <rFont val="Calibri"/>
        <family val="2"/>
        <scheme val="minor"/>
      </rPr>
      <t>Cries</t>
    </r>
  </si>
  <si>
    <t>Llorar</t>
  </si>
  <si>
    <r>
      <t xml:space="preserve">Sleep - </t>
    </r>
    <r>
      <rPr>
        <sz val="10.5"/>
        <color rgb="FFFF0000"/>
        <rFont val="Calibri"/>
        <family val="2"/>
        <scheme val="minor"/>
      </rPr>
      <t>Sleeps</t>
    </r>
  </si>
  <si>
    <t>Dormir</t>
  </si>
  <si>
    <r>
      <t xml:space="preserve">Do - </t>
    </r>
    <r>
      <rPr>
        <sz val="11"/>
        <color rgb="FFFF0000"/>
        <rFont val="Calibri"/>
        <family val="2"/>
        <scheme val="minor"/>
      </rPr>
      <t>Does</t>
    </r>
  </si>
  <si>
    <t>Hacer</t>
  </si>
  <si>
    <r>
      <t>Fly -</t>
    </r>
    <r>
      <rPr>
        <sz val="10.5"/>
        <color rgb="FFFF0000"/>
        <rFont val="Calibri"/>
        <family val="2"/>
        <scheme val="minor"/>
      </rPr>
      <t xml:space="preserve"> Flies</t>
    </r>
  </si>
  <si>
    <t>Volar</t>
  </si>
  <si>
    <r>
      <t xml:space="preserve">Prepare - </t>
    </r>
    <r>
      <rPr>
        <sz val="11"/>
        <color rgb="FFFF0000"/>
        <rFont val="Calibri"/>
        <family val="2"/>
        <scheme val="minor"/>
      </rPr>
      <t>Prepares</t>
    </r>
  </si>
  <si>
    <t>Preparar</t>
  </si>
  <si>
    <r>
      <t xml:space="preserve">Fix - </t>
    </r>
    <r>
      <rPr>
        <sz val="10.5"/>
        <color rgb="FFFF0000"/>
        <rFont val="Calibri"/>
        <family val="2"/>
        <scheme val="minor"/>
      </rPr>
      <t>Fixes</t>
    </r>
  </si>
  <si>
    <t>Arreglar</t>
  </si>
  <si>
    <r>
      <t xml:space="preserve">Know - </t>
    </r>
    <r>
      <rPr>
        <sz val="11"/>
        <color rgb="FFFF0000"/>
        <rFont val="Calibri"/>
        <family val="2"/>
        <scheme val="minor"/>
      </rPr>
      <t>Knows</t>
    </r>
  </si>
  <si>
    <t>Saber - Conocer</t>
  </si>
  <si>
    <r>
      <t xml:space="preserve">Feel - </t>
    </r>
    <r>
      <rPr>
        <sz val="10.5"/>
        <color rgb="FFFF0000"/>
        <rFont val="Calibri"/>
        <family val="2"/>
        <scheme val="minor"/>
      </rPr>
      <t>Feels</t>
    </r>
  </si>
  <si>
    <t>Sentir</t>
  </si>
  <si>
    <t>My sister Alejandra speaks English, but my brothers Andres and David speak French.</t>
  </si>
  <si>
    <t>He likes to dance Salsa and his wife likes to dance Tango.</t>
  </si>
  <si>
    <t>I brush my teeth every day.</t>
  </si>
  <si>
    <t>We watch TV in the living room, on the sofa.My mother watches TV in her.</t>
  </si>
  <si>
    <t>Edna has a baby. The baby cries all day. Edna sings songs and her baby sleeps.</t>
  </si>
  <si>
    <t>We do five exercises, but the teachers does ten.</t>
  </si>
  <si>
    <t>My grandfather and my father are in the garage. They fix the car and my mother prepares the lunch.</t>
  </si>
  <si>
    <t>I feel good. She feels good. He feels good and we feel good.</t>
  </si>
  <si>
    <t>In my house, in the garden there’s a bird. The bird eats and flies very happy.</t>
  </si>
  <si>
    <t>She knows the answers because she practices English every day in her house.</t>
  </si>
  <si>
    <t>LECCIÓN 15 – EL PRESENTE SIMPLE Y SUS AUXILIARES DO Y DOES</t>
  </si>
  <si>
    <r>
      <t xml:space="preserve">1) </t>
    </r>
    <r>
      <rPr>
        <sz val="10.5"/>
        <color theme="1"/>
        <rFont val="Calibri"/>
        <family val="2"/>
        <scheme val="minor"/>
      </rPr>
      <t>Coloca las siguientes oraciones en su forma negativa e interrogativa. Ten presente el uso adecuado de los auxiliares DO y DOES.</t>
    </r>
  </si>
  <si>
    <r>
      <t>1.</t>
    </r>
    <r>
      <rPr>
        <sz val="11"/>
        <color theme="1"/>
        <rFont val="Calibri"/>
        <family val="2"/>
        <scheme val="minor"/>
      </rPr>
      <t xml:space="preserve"> John sleeps on his bed.</t>
    </r>
  </si>
  <si>
    <t>(-)</t>
  </si>
  <si>
    <t>Resuelve la guía en las partes sombreadas de gris.</t>
  </si>
  <si>
    <t>(?)</t>
  </si>
  <si>
    <r>
      <t>2.</t>
    </r>
    <r>
      <rPr>
        <sz val="11"/>
        <color theme="1"/>
        <rFont val="Calibri"/>
        <family val="2"/>
        <scheme val="minor"/>
      </rPr>
      <t xml:space="preserve"> They speak English every day.</t>
    </r>
  </si>
  <si>
    <r>
      <t>3.</t>
    </r>
    <r>
      <rPr>
        <sz val="12"/>
        <color theme="1"/>
        <rFont val="Calibri"/>
        <family val="2"/>
        <scheme val="minor"/>
      </rPr>
      <t xml:space="preserve"> Her son does the homework with his friend.</t>
    </r>
  </si>
  <si>
    <r>
      <t>4.</t>
    </r>
    <r>
      <rPr>
        <sz val="12"/>
        <color theme="1"/>
        <rFont val="Calibri"/>
        <family val="2"/>
        <scheme val="minor"/>
      </rPr>
      <t xml:space="preserve"> They watch a movie in the living room.</t>
    </r>
  </si>
  <si>
    <r>
      <t>5.</t>
    </r>
    <r>
      <rPr>
        <sz val="12"/>
        <color theme="1"/>
        <rFont val="Calibri"/>
        <family val="2"/>
        <scheme val="minor"/>
      </rPr>
      <t xml:space="preserve"> The plane flies very high.</t>
    </r>
  </si>
  <si>
    <r>
      <t>2)</t>
    </r>
    <r>
      <rPr>
        <sz val="10.5"/>
        <color theme="1"/>
        <rFont val="Calibri"/>
        <family val="2"/>
        <scheme val="minor"/>
      </rPr>
      <t xml:space="preserve"> Lee el siguiente texto y responde las preguntas. Utiliza “because” para las respuestas negativas.</t>
    </r>
  </si>
  <si>
    <t>MY FAMILY</t>
  </si>
  <si>
    <t>Does Peter work in the supermarket?</t>
  </si>
  <si>
    <t>Does the mother prepare the lunch in the morning?</t>
  </si>
  <si>
    <t>Do Peter and his brother eat breakfast together?</t>
  </si>
  <si>
    <t xml:space="preserve">Do Peter and his brother study at the university? </t>
  </si>
  <si>
    <t xml:space="preserve">Does the brother study English? </t>
  </si>
  <si>
    <t>Does the mother work in the supermarket?</t>
  </si>
  <si>
    <t>John doesn’t sleep on his bed.</t>
  </si>
  <si>
    <t>Does John sleep on his bed?</t>
  </si>
  <si>
    <t>They don’t speak English every day.</t>
  </si>
  <si>
    <t>Do they speak English every day?</t>
  </si>
  <si>
    <t>Her son doesn’t do the homework with his friend.</t>
  </si>
  <si>
    <t>Does her son do the homework with his friend?</t>
  </si>
  <si>
    <t>They don’t watch a movie in the living room.</t>
  </si>
  <si>
    <t>Do they watch a movie in the living room?</t>
  </si>
  <si>
    <t>The plane doesn’t fly very high.</t>
  </si>
  <si>
    <t>Does the plane fly very high?</t>
  </si>
  <si>
    <r>
      <t>2)</t>
    </r>
    <r>
      <rPr>
        <sz val="10.5"/>
        <color theme="1"/>
        <rFont val="Calibri"/>
        <family val="2"/>
        <scheme val="minor"/>
      </rPr>
      <t xml:space="preserve"> Lee el siguiente texto y responde las preguntas. Utiliza “</t>
    </r>
    <r>
      <rPr>
        <b/>
        <u/>
        <sz val="10.5"/>
        <color theme="1"/>
        <rFont val="Calibri"/>
        <family val="2"/>
        <scheme val="minor"/>
      </rPr>
      <t>because</t>
    </r>
    <r>
      <rPr>
        <sz val="10.5"/>
        <color theme="1"/>
        <rFont val="Calibri"/>
        <family val="2"/>
        <scheme val="minor"/>
      </rPr>
      <t>” para las respuestas negativas.</t>
    </r>
  </si>
  <si>
    <t>No, because Peter studies at school.</t>
  </si>
  <si>
    <t>No, because the mother prepares the breakfast in the morning.</t>
  </si>
  <si>
    <t>Yes, they do / yes, they eat the breakfast together.</t>
  </si>
  <si>
    <t>No, because Peter studies at school and his brother studies at the university.</t>
  </si>
  <si>
    <t>No, because the brother studies international business.</t>
  </si>
  <si>
    <t>No, because the mother works in the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</si>
</sst>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0.5"/>
      <color theme="1"/>
      <name val="Calibri"/>
      <family val="2"/>
      <scheme val="minor"/>
    </font>
    <font>
      <sz val="10.5"/>
      <color theme="1"/>
      <name val="Calibri"/>
      <family val="2"/>
      <scheme val="minor"/>
    </font>
    <font>
      <sz val="11"/>
      <color rgb="FFA50021"/>
      <name val="Calibri"/>
      <family val="2"/>
      <scheme val="minor"/>
    </font>
    <font>
      <i/>
      <sz val="11"/>
      <color theme="1"/>
      <name val="Calibri"/>
      <family val="2"/>
      <scheme val="minor"/>
    </font>
    <font>
      <sz val="10.5"/>
      <color theme="3" tint="-0.499984740745262"/>
      <name val="Calibri"/>
      <family val="2"/>
      <scheme val="minor"/>
    </font>
    <font>
      <b/>
      <sz val="7"/>
      <color rgb="FF00B050"/>
      <name val="Calibri"/>
      <family val="2"/>
      <scheme val="minor"/>
    </font>
    <font>
      <b/>
      <sz val="6"/>
      <color rgb="FF00B050"/>
      <name val="Calibri"/>
      <family val="2"/>
      <scheme val="minor"/>
    </font>
    <font>
      <sz val="9"/>
      <color rgb="FFA50021"/>
      <name val="Calibri"/>
      <family val="2"/>
      <scheme val="minor"/>
    </font>
    <font>
      <sz val="9"/>
      <color theme="1"/>
      <name val="Calibri"/>
      <family val="2"/>
      <scheme val="minor"/>
    </font>
    <font>
      <b/>
      <sz val="10.5"/>
      <color rgb="FF00B050"/>
      <name val="Calibri"/>
      <family val="2"/>
      <scheme val="minor"/>
    </font>
    <font>
      <b/>
      <sz val="10"/>
      <color theme="1"/>
      <name val="Calibri"/>
      <family val="2"/>
      <scheme val="minor"/>
    </font>
    <font>
      <sz val="9"/>
      <color rgb="FFFF0000"/>
      <name val="Calibri"/>
      <family val="2"/>
      <scheme val="minor"/>
    </font>
    <font>
      <b/>
      <sz val="9"/>
      <color rgb="FFFF0000"/>
      <name val="Calibri"/>
      <family val="2"/>
      <scheme val="minor"/>
    </font>
    <font>
      <b/>
      <sz val="9"/>
      <color indexed="81"/>
      <name val="Lato"/>
      <family val="2"/>
    </font>
    <font>
      <sz val="10.5"/>
      <color rgb="FFFF0000"/>
      <name val="Calibri"/>
      <family val="2"/>
      <scheme val="minor"/>
    </font>
    <font>
      <b/>
      <sz val="11"/>
      <color rgb="FFA50021"/>
      <name val="Calibri"/>
      <family val="2"/>
      <scheme val="minor"/>
    </font>
    <font>
      <b/>
      <sz val="10"/>
      <color theme="0"/>
      <name val="Calibri"/>
      <family val="2"/>
      <scheme val="minor"/>
    </font>
    <font>
      <sz val="10"/>
      <color theme="1"/>
      <name val="Calibri"/>
      <family val="2"/>
      <scheme val="minor"/>
    </font>
    <font>
      <u/>
      <sz val="11"/>
      <color theme="10"/>
      <name val="Calibri"/>
      <family val="2"/>
      <scheme val="minor"/>
    </font>
    <font>
      <u/>
      <sz val="11"/>
      <color rgb="FFA50021"/>
      <name val="Calibri"/>
      <family val="2"/>
      <scheme val="minor"/>
    </font>
    <font>
      <i/>
      <sz val="9"/>
      <color theme="1"/>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0"/>
      <color theme="1"/>
      <name val="Calibri"/>
      <family val="2"/>
      <scheme val="minor"/>
    </font>
    <font>
      <b/>
      <i/>
      <sz val="10"/>
      <color theme="1"/>
      <name val="Calibri"/>
      <family val="2"/>
      <scheme val="minor"/>
    </font>
    <font>
      <sz val="10"/>
      <color theme="0"/>
      <name val="Calibri"/>
      <family val="2"/>
      <scheme val="minor"/>
    </font>
    <font>
      <sz val="10"/>
      <color rgb="FFFF0000"/>
      <name val="Calibri"/>
      <family val="2"/>
      <scheme val="minor"/>
    </font>
    <font>
      <sz val="9.5"/>
      <color rgb="FFFF0000"/>
      <name val="Calibri"/>
      <family val="2"/>
      <scheme val="minor"/>
    </font>
    <font>
      <sz val="11"/>
      <color theme="3" tint="-0.499984740745262"/>
      <name val="Calibri"/>
      <family val="2"/>
      <scheme val="minor"/>
    </font>
    <font>
      <b/>
      <i/>
      <sz val="10.5"/>
      <color theme="1"/>
      <name val="Calibri"/>
      <family val="2"/>
      <scheme val="minor"/>
    </font>
    <font>
      <b/>
      <sz val="10"/>
      <color rgb="FF00B050"/>
      <name val="Calibri"/>
      <family val="2"/>
      <scheme val="minor"/>
    </font>
    <font>
      <b/>
      <sz val="9"/>
      <color rgb="FF00B050"/>
      <name val="Calibri"/>
      <family val="2"/>
      <scheme val="minor"/>
    </font>
    <font>
      <sz val="8"/>
      <color rgb="FFFF0000"/>
      <name val="Calibri"/>
      <family val="2"/>
      <scheme val="minor"/>
    </font>
    <font>
      <sz val="12"/>
      <color theme="1"/>
      <name val="Calibri"/>
      <family val="2"/>
      <scheme val="minor"/>
    </font>
    <font>
      <b/>
      <sz val="12"/>
      <color theme="1"/>
      <name val="Calibri"/>
      <family val="2"/>
      <scheme val="minor"/>
    </font>
    <font>
      <b/>
      <u/>
      <sz val="10.5"/>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
      <patternFill patternType="solid">
        <fgColor theme="3" tint="-0.499984740745262"/>
        <bgColor indexed="64"/>
      </patternFill>
    </fill>
  </fills>
  <borders count="20">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bottom/>
      <diagonal/>
    </border>
    <border>
      <left/>
      <right style="thin">
        <color theme="1"/>
      </right>
      <top/>
      <bottom/>
      <diagonal/>
    </border>
    <border>
      <left style="thin">
        <color indexed="64"/>
      </left>
      <right/>
      <top/>
      <bottom/>
      <diagonal/>
    </border>
    <border>
      <left style="thin">
        <color theme="1"/>
      </left>
      <right/>
      <top/>
      <bottom style="thin">
        <color indexed="64"/>
      </bottom>
      <diagonal/>
    </border>
    <border>
      <left/>
      <right/>
      <top/>
      <bottom style="thin">
        <color indexed="64"/>
      </bottom>
      <diagonal/>
    </border>
    <border>
      <left/>
      <right style="thin">
        <color theme="1"/>
      </right>
      <top/>
      <bottom style="thin">
        <color indexed="64"/>
      </bottom>
      <diagonal/>
    </border>
    <border>
      <left/>
      <right/>
      <top/>
      <bottom style="hair">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style="thin">
        <color theme="2"/>
      </bottom>
      <diagonal/>
    </border>
    <border>
      <left/>
      <right/>
      <top style="thin">
        <color theme="2"/>
      </top>
      <bottom/>
      <diagonal/>
    </border>
    <border>
      <left style="thin">
        <color indexed="64"/>
      </left>
      <right style="thin">
        <color indexed="64"/>
      </right>
      <top style="thin">
        <color indexed="64"/>
      </top>
      <bottom style="thin">
        <color indexed="64"/>
      </bottom>
      <diagonal/>
    </border>
    <border>
      <left style="thin">
        <color theme="3" tint="-0.499984740745262"/>
      </left>
      <right style="thin">
        <color theme="3" tint="-0.499984740745262"/>
      </right>
      <top style="thin">
        <color theme="3" tint="-0.499984740745262"/>
      </top>
      <bottom style="thin">
        <color theme="3" tint="-0.499984740745262"/>
      </bottom>
      <diagonal/>
    </border>
    <border>
      <left/>
      <right/>
      <top style="hair">
        <color auto="1"/>
      </top>
      <bottom style="hair">
        <color auto="1"/>
      </bottom>
      <diagonal/>
    </border>
    <border>
      <left/>
      <right/>
      <top style="hair">
        <color auto="1"/>
      </top>
      <bottom/>
      <diagonal/>
    </border>
  </borders>
  <cellStyleXfs count="2">
    <xf numFmtId="0" fontId="0" fillId="0" borderId="0"/>
    <xf numFmtId="0" fontId="24" fillId="0" borderId="0" applyNumberFormat="0" applyFill="0" applyBorder="0" applyAlignment="0" applyProtection="0"/>
  </cellStyleXfs>
  <cellXfs count="184">
    <xf numFmtId="0" fontId="0" fillId="0" borderId="0" xfId="0"/>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1" fillId="2" borderId="0" xfId="0" applyFont="1" applyFill="1" applyAlignment="1">
      <alignment horizontal="center" vertical="center"/>
    </xf>
    <xf numFmtId="0" fontId="6" fillId="3" borderId="0" xfId="0" applyFont="1" applyFill="1"/>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8" fillId="0" borderId="2" xfId="0" applyFont="1" applyBorder="1" applyAlignment="1">
      <alignment horizontal="center" vertical="top" wrapText="1"/>
    </xf>
    <xf numFmtId="0" fontId="10" fillId="4" borderId="3" xfId="0" applyFont="1" applyFill="1" applyBorder="1" applyAlignment="1" applyProtection="1">
      <alignment horizontal="left" vertical="top"/>
      <protection locked="0"/>
    </xf>
    <xf numFmtId="0" fontId="10" fillId="4" borderId="2" xfId="0" applyFont="1" applyFill="1" applyBorder="1" applyAlignment="1" applyProtection="1">
      <alignment horizontal="left" vertical="top"/>
      <protection locked="0"/>
    </xf>
    <xf numFmtId="0" fontId="0" fillId="0" borderId="0" xfId="0" applyAlignment="1">
      <alignment wrapText="1"/>
    </xf>
    <xf numFmtId="0" fontId="11" fillId="0" borderId="4" xfId="0" applyFont="1" applyBorder="1" applyAlignment="1">
      <alignment horizontal="center"/>
    </xf>
    <xf numFmtId="0" fontId="11" fillId="0" borderId="0" xfId="0" applyFont="1" applyAlignment="1">
      <alignment horizontal="center"/>
    </xf>
    <xf numFmtId="0" fontId="11" fillId="0" borderId="5" xfId="0" applyFont="1" applyBorder="1" applyAlignment="1">
      <alignment horizontal="center"/>
    </xf>
    <xf numFmtId="0" fontId="0" fillId="0" borderId="1" xfId="0" applyBorder="1" applyAlignment="1">
      <alignment horizontal="center" wrapText="1"/>
    </xf>
    <xf numFmtId="0" fontId="0" fillId="0" borderId="2" xfId="0" applyBorder="1" applyAlignment="1">
      <alignment horizontal="center" vertical="top" wrapText="1"/>
    </xf>
    <xf numFmtId="0" fontId="0" fillId="0" borderId="0" xfId="0" applyAlignment="1">
      <alignment vertical="center"/>
    </xf>
    <xf numFmtId="0" fontId="12" fillId="0" borderId="4" xfId="0" applyFont="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5" fillId="0" borderId="6" xfId="0" applyFont="1" applyBorder="1" applyAlignment="1">
      <alignment wrapText="1"/>
    </xf>
    <xf numFmtId="0" fontId="5" fillId="0" borderId="1" xfId="0" applyFont="1" applyBorder="1" applyAlignment="1">
      <alignment horizontal="center" wrapText="1"/>
    </xf>
    <xf numFmtId="0" fontId="13" fillId="0" borderId="2" xfId="0" applyFont="1" applyBorder="1" applyAlignment="1">
      <alignment horizontal="center" vertical="top" wrapText="1"/>
    </xf>
    <xf numFmtId="0" fontId="5" fillId="0" borderId="0" xfId="0" applyFont="1" applyAlignment="1">
      <alignment wrapText="1"/>
    </xf>
    <xf numFmtId="0" fontId="5" fillId="0" borderId="0" xfId="0" applyFont="1"/>
    <xf numFmtId="0" fontId="11" fillId="0" borderId="7" xfId="0" applyFont="1" applyBorder="1"/>
    <xf numFmtId="0" fontId="11" fillId="0" borderId="8" xfId="0" applyFont="1" applyBorder="1"/>
    <xf numFmtId="0" fontId="11" fillId="0" borderId="9" xfId="0" applyFont="1" applyBorder="1"/>
    <xf numFmtId="0" fontId="0" fillId="0" borderId="0" xfId="0" applyAlignment="1">
      <alignment horizontal="left" wrapText="1"/>
    </xf>
    <xf numFmtId="0" fontId="0" fillId="0" borderId="0" xfId="0" applyAlignment="1">
      <alignment vertical="center" wrapText="1"/>
    </xf>
    <xf numFmtId="0" fontId="0" fillId="0" borderId="0" xfId="0" applyAlignment="1">
      <alignment horizontal="left" wrapText="1"/>
    </xf>
    <xf numFmtId="0" fontId="10" fillId="4" borderId="10" xfId="0" applyFont="1" applyFill="1" applyBorder="1" applyAlignment="1" applyProtection="1">
      <alignment horizontal="left" vertical="top"/>
      <protection locked="0"/>
    </xf>
    <xf numFmtId="0" fontId="15" fillId="0" borderId="0" xfId="0" applyFont="1" applyAlignment="1">
      <alignment horizontal="left"/>
    </xf>
    <xf numFmtId="0" fontId="4" fillId="0" borderId="0" xfId="0" applyFont="1"/>
    <xf numFmtId="0" fontId="0" fillId="0" borderId="0" xfId="0" applyAlignment="1">
      <alignment horizontal="left"/>
    </xf>
    <xf numFmtId="0" fontId="0" fillId="0" borderId="0" xfId="0" applyAlignment="1">
      <alignment horizontal="left" vertical="top" wrapText="1"/>
    </xf>
    <xf numFmtId="0" fontId="16" fillId="0" borderId="0" xfId="0" applyFont="1" applyAlignment="1">
      <alignment horizontal="center" vertical="center"/>
    </xf>
    <xf numFmtId="0" fontId="10" fillId="4" borderId="10" xfId="0" applyFont="1" applyFill="1" applyBorder="1" applyAlignment="1" applyProtection="1">
      <alignment horizontal="center" vertical="center"/>
      <protection locked="0"/>
    </xf>
    <xf numFmtId="0" fontId="17" fillId="0" borderId="0" xfId="0" applyFont="1" applyAlignment="1">
      <alignment horizontal="center" vertical="center"/>
    </xf>
    <xf numFmtId="0" fontId="14" fillId="0" borderId="0" xfId="0" applyFont="1" applyAlignment="1">
      <alignment vertical="top" wrapText="1"/>
    </xf>
    <xf numFmtId="0" fontId="20" fillId="4" borderId="4"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5"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0"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right" vertical="top" wrapText="1"/>
    </xf>
    <xf numFmtId="0" fontId="3" fillId="0" borderId="0" xfId="0" applyFont="1" applyAlignment="1">
      <alignment horizontal="center"/>
    </xf>
    <xf numFmtId="0" fontId="3" fillId="3" borderId="0" xfId="0" applyFont="1" applyFill="1" applyAlignment="1">
      <alignment horizontal="left"/>
    </xf>
    <xf numFmtId="0" fontId="3" fillId="0" borderId="0" xfId="0" applyFont="1" applyAlignment="1">
      <alignment vertical="top" wrapText="1"/>
    </xf>
    <xf numFmtId="0" fontId="10" fillId="4" borderId="14" xfId="0" applyFont="1" applyFill="1" applyBorder="1" applyAlignment="1" applyProtection="1">
      <alignment horizontal="left"/>
      <protection locked="0"/>
    </xf>
    <xf numFmtId="0" fontId="15" fillId="0" borderId="15" xfId="0" applyFont="1" applyBorder="1" applyAlignment="1">
      <alignment horizontal="center"/>
    </xf>
    <xf numFmtId="0" fontId="9" fillId="0" borderId="0" xfId="0" applyFont="1" applyAlignment="1">
      <alignment vertical="top" wrapText="1"/>
    </xf>
    <xf numFmtId="0" fontId="0" fillId="0" borderId="0" xfId="0" applyAlignment="1">
      <alignment vertical="top" wrapText="1"/>
    </xf>
    <xf numFmtId="0" fontId="3" fillId="0" borderId="0" xfId="0" applyFont="1" applyAlignment="1">
      <alignment horizontal="right" wrapText="1"/>
    </xf>
    <xf numFmtId="0" fontId="0" fillId="3" borderId="0" xfId="0" applyFill="1" applyAlignment="1">
      <alignment horizontal="left" vertical="top" wrapText="1"/>
    </xf>
    <xf numFmtId="0" fontId="5" fillId="0" borderId="0" xfId="0" applyFont="1" applyAlignment="1">
      <alignment vertical="center" wrapText="1"/>
    </xf>
    <xf numFmtId="0" fontId="0" fillId="0" borderId="0" xfId="0" applyAlignment="1">
      <alignment horizontal="left" vertical="center"/>
    </xf>
    <xf numFmtId="0" fontId="21" fillId="0" borderId="0" xfId="0" applyFont="1" applyAlignment="1">
      <alignment wrapText="1"/>
    </xf>
    <xf numFmtId="0" fontId="15" fillId="0" borderId="0" xfId="0" applyFont="1"/>
    <xf numFmtId="0" fontId="15" fillId="0" borderId="0" xfId="0" applyFont="1"/>
    <xf numFmtId="0" fontId="4" fillId="0" borderId="0" xfId="0" applyFont="1" applyAlignment="1">
      <alignment vertical="top"/>
    </xf>
    <xf numFmtId="0" fontId="9" fillId="0" borderId="0" xfId="0" applyFont="1"/>
    <xf numFmtId="0" fontId="20" fillId="4" borderId="14" xfId="0" applyFont="1" applyFill="1" applyBorder="1" applyAlignment="1">
      <alignment horizontal="left"/>
    </xf>
    <xf numFmtId="0" fontId="0" fillId="0" borderId="0" xfId="0" applyAlignment="1">
      <alignment horizontal="center" wrapText="1"/>
    </xf>
    <xf numFmtId="0" fontId="0" fillId="0" borderId="0" xfId="0" applyAlignment="1">
      <alignment vertical="top"/>
    </xf>
    <xf numFmtId="0" fontId="0" fillId="0" borderId="0" xfId="0" applyAlignment="1">
      <alignment horizontal="left" vertical="center" wrapText="1"/>
    </xf>
    <xf numFmtId="0" fontId="3" fillId="0" borderId="0" xfId="0" applyFont="1" applyAlignment="1">
      <alignment horizontal="right" vertical="center" wrapText="1"/>
    </xf>
    <xf numFmtId="0" fontId="10" fillId="4" borderId="0" xfId="0" applyFont="1" applyFill="1" applyAlignment="1" applyProtection="1">
      <alignment horizontal="left" wrapText="1"/>
      <protection locked="0"/>
    </xf>
    <xf numFmtId="0" fontId="21" fillId="0" borderId="0" xfId="0" applyFont="1" applyAlignment="1">
      <alignment vertical="top" wrapText="1"/>
    </xf>
    <xf numFmtId="0" fontId="10" fillId="4" borderId="14" xfId="0" applyFont="1" applyFill="1" applyBorder="1" applyAlignment="1" applyProtection="1">
      <alignment horizontal="left" wrapText="1"/>
      <protection locked="0"/>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1" fillId="5" borderId="16" xfId="0" applyFont="1" applyFill="1" applyBorder="1" applyAlignment="1">
      <alignment horizontal="center" vertical="center" wrapText="1"/>
    </xf>
    <xf numFmtId="0" fontId="22" fillId="5" borderId="16" xfId="0" applyFont="1" applyFill="1" applyBorder="1" applyAlignment="1">
      <alignment horizontal="left" vertical="center" wrapText="1"/>
    </xf>
    <xf numFmtId="0" fontId="0" fillId="0" borderId="16" xfId="0" applyBorder="1" applyAlignment="1">
      <alignment horizontal="center" vertical="center" wrapText="1"/>
    </xf>
    <xf numFmtId="0" fontId="1" fillId="5" borderId="16" xfId="0" applyFont="1" applyFill="1" applyBorder="1" applyAlignment="1">
      <alignment horizontal="left" vertical="center" wrapText="1"/>
    </xf>
    <xf numFmtId="0" fontId="23" fillId="0" borderId="16" xfId="0" applyFont="1" applyBorder="1" applyAlignment="1">
      <alignment horizontal="center" vertical="center" wrapText="1"/>
    </xf>
    <xf numFmtId="0" fontId="3" fillId="0" borderId="0" xfId="0" applyFont="1" applyAlignment="1">
      <alignment horizontal="center" vertical="center"/>
    </xf>
    <xf numFmtId="0" fontId="10" fillId="4" borderId="14" xfId="0" applyFont="1" applyFill="1" applyBorder="1" applyProtection="1">
      <protection locked="0"/>
    </xf>
    <xf numFmtId="0" fontId="10" fillId="4" borderId="14" xfId="0" applyFont="1" applyFill="1" applyBorder="1"/>
    <xf numFmtId="0" fontId="0" fillId="0" borderId="0" xfId="0" applyAlignment="1">
      <alignment horizontal="center" vertical="top" wrapText="1"/>
    </xf>
    <xf numFmtId="0" fontId="3" fillId="0" borderId="0" xfId="0" applyFont="1" applyAlignment="1">
      <alignment horizontal="center" vertical="top" wrapText="1"/>
    </xf>
    <xf numFmtId="0" fontId="25" fillId="0" borderId="0" xfId="1" applyFont="1"/>
    <xf numFmtId="0" fontId="20" fillId="4" borderId="0" xfId="0" applyFont="1" applyFill="1" applyAlignment="1">
      <alignment horizontal="left" vertical="top" wrapText="1"/>
    </xf>
    <xf numFmtId="0" fontId="20" fillId="4" borderId="14" xfId="0" applyFont="1" applyFill="1" applyBorder="1" applyAlignment="1">
      <alignment horizontal="left" vertical="top" wrapText="1"/>
    </xf>
    <xf numFmtId="0" fontId="6" fillId="3" borderId="0" xfId="0" applyFont="1" applyFill="1" applyAlignment="1">
      <alignment horizontal="left" wrapText="1"/>
    </xf>
    <xf numFmtId="0" fontId="23"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vertical="center"/>
    </xf>
    <xf numFmtId="0" fontId="26" fillId="0" borderId="0" xfId="0" applyFont="1" applyAlignment="1">
      <alignment horizontal="center" vertical="top" wrapText="1"/>
    </xf>
    <xf numFmtId="0" fontId="27" fillId="0" borderId="0" xfId="0" applyFont="1"/>
    <xf numFmtId="0" fontId="28" fillId="0" borderId="0" xfId="0" applyFont="1" applyAlignment="1">
      <alignment vertical="top" wrapText="1"/>
    </xf>
    <xf numFmtId="0" fontId="29" fillId="0" borderId="0" xfId="0" applyFont="1" applyAlignment="1">
      <alignment wrapText="1"/>
    </xf>
    <xf numFmtId="0" fontId="27" fillId="0" borderId="0" xfId="0" applyFont="1" applyAlignment="1">
      <alignment vertical="center"/>
    </xf>
    <xf numFmtId="0" fontId="2" fillId="0" borderId="0" xfId="0" applyFont="1" applyAlignment="1">
      <alignment vertical="center" wrapText="1"/>
    </xf>
    <xf numFmtId="0" fontId="30" fillId="0" borderId="0" xfId="0" applyFont="1" applyAlignment="1">
      <alignment vertical="top" wrapText="1"/>
    </xf>
    <xf numFmtId="0" fontId="16" fillId="0" borderId="0" xfId="0" applyFont="1"/>
    <xf numFmtId="0" fontId="31" fillId="0" borderId="0" xfId="0" applyFont="1" applyAlignment="1">
      <alignment vertical="top" wrapText="1"/>
    </xf>
    <xf numFmtId="0" fontId="31" fillId="0" borderId="0" xfId="0" applyFont="1" applyAlignment="1">
      <alignment vertical="top"/>
    </xf>
    <xf numFmtId="0" fontId="23" fillId="0" borderId="0" xfId="0" applyFont="1" applyAlignment="1">
      <alignment vertical="center" wrapText="1"/>
    </xf>
    <xf numFmtId="0" fontId="6" fillId="3" borderId="0" xfId="0" applyFont="1" applyFill="1" applyAlignment="1">
      <alignment horizontal="left" vertical="center" wrapText="1"/>
    </xf>
    <xf numFmtId="0" fontId="23" fillId="0" borderId="0" xfId="0" applyFont="1"/>
    <xf numFmtId="0" fontId="20" fillId="4" borderId="10" xfId="0" applyFont="1" applyFill="1" applyBorder="1" applyAlignment="1" applyProtection="1">
      <alignment horizontal="left"/>
      <protection locked="0"/>
    </xf>
    <xf numFmtId="0" fontId="23" fillId="0" borderId="0" xfId="0" applyFont="1" applyAlignment="1">
      <alignment wrapText="1"/>
    </xf>
    <xf numFmtId="0" fontId="15" fillId="0" borderId="0" xfId="0" applyFont="1" applyAlignment="1">
      <alignment horizontal="right"/>
    </xf>
    <xf numFmtId="0" fontId="32" fillId="0" borderId="0" xfId="0" applyFont="1"/>
    <xf numFmtId="0" fontId="15" fillId="0" borderId="0" xfId="0" applyFont="1" applyAlignment="1">
      <alignment horizontal="left"/>
    </xf>
    <xf numFmtId="0" fontId="31" fillId="0" borderId="0" xfId="0" applyFont="1"/>
    <xf numFmtId="0" fontId="31" fillId="0" borderId="0" xfId="0" applyFont="1" applyAlignment="1">
      <alignment wrapText="1"/>
    </xf>
    <xf numFmtId="0" fontId="23" fillId="0" borderId="0" xfId="0" applyFont="1" applyAlignment="1">
      <alignment vertical="center"/>
    </xf>
    <xf numFmtId="0" fontId="20" fillId="4" borderId="10" xfId="0" applyFont="1" applyFill="1" applyBorder="1" applyAlignment="1" applyProtection="1">
      <alignment horizontal="left" vertical="center"/>
      <protection locked="0"/>
    </xf>
    <xf numFmtId="0" fontId="16" fillId="0" borderId="0" xfId="0" applyFont="1" applyAlignment="1">
      <alignment horizontal="center" vertical="center" wrapText="1"/>
    </xf>
    <xf numFmtId="0" fontId="23" fillId="0" borderId="0" xfId="0" applyFont="1" applyAlignment="1">
      <alignment horizontal="left" vertical="top" wrapText="1"/>
    </xf>
    <xf numFmtId="0" fontId="23" fillId="0" borderId="0" xfId="0" applyFont="1" applyAlignment="1">
      <alignment vertical="top" wrapText="1"/>
    </xf>
    <xf numFmtId="0" fontId="20" fillId="4" borderId="0" xfId="0" applyFont="1" applyFill="1" applyAlignment="1" applyProtection="1">
      <alignment horizontal="left" vertical="top" wrapText="1"/>
      <protection locked="0"/>
    </xf>
    <xf numFmtId="0" fontId="16" fillId="0" borderId="0" xfId="0" applyFont="1" applyAlignment="1">
      <alignment vertical="center"/>
    </xf>
    <xf numFmtId="0" fontId="23" fillId="0" borderId="0" xfId="0" applyFont="1" applyAlignment="1">
      <alignment horizontal="center" vertical="top" wrapText="1"/>
    </xf>
    <xf numFmtId="0" fontId="22" fillId="0" borderId="0" xfId="0" applyFont="1" applyAlignment="1">
      <alignment horizontal="left" vertical="center" wrapText="1"/>
    </xf>
    <xf numFmtId="0" fontId="10" fillId="4" borderId="10" xfId="0" applyFont="1" applyFill="1" applyBorder="1" applyAlignment="1" applyProtection="1">
      <alignment horizontal="left"/>
      <protection locked="0"/>
    </xf>
    <xf numFmtId="0" fontId="23"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32" fillId="0" borderId="0" xfId="0" applyFont="1" applyAlignment="1">
      <alignment horizontal="left" vertical="center" wrapText="1"/>
    </xf>
    <xf numFmtId="0" fontId="10" fillId="4" borderId="10" xfId="0" applyFont="1" applyFill="1" applyBorder="1" applyAlignment="1" applyProtection="1">
      <alignment horizontal="center"/>
      <protection locked="0"/>
    </xf>
    <xf numFmtId="0" fontId="7" fillId="0" borderId="0" xfId="0" applyFont="1" applyAlignment="1" applyProtection="1">
      <alignment horizontal="center" vertical="top"/>
      <protection locked="0"/>
    </xf>
    <xf numFmtId="0" fontId="17" fillId="0" borderId="0" xfId="0" applyFont="1" applyAlignment="1">
      <alignment vertical="center"/>
    </xf>
    <xf numFmtId="0" fontId="0" fillId="0" borderId="0" xfId="0" applyAlignment="1">
      <alignment horizontal="center" vertical="center" wrapText="1"/>
    </xf>
    <xf numFmtId="0" fontId="33" fillId="4" borderId="10" xfId="0" applyFont="1" applyFill="1" applyBorder="1" applyAlignment="1">
      <alignment horizontal="left"/>
    </xf>
    <xf numFmtId="0" fontId="34" fillId="4" borderId="10" xfId="0" applyFont="1" applyFill="1" applyBorder="1" applyAlignment="1">
      <alignment horizontal="left"/>
    </xf>
    <xf numFmtId="0" fontId="33" fillId="4" borderId="0" xfId="0" applyFont="1" applyFill="1" applyAlignment="1">
      <alignment horizontal="left" vertical="top" wrapText="1"/>
    </xf>
    <xf numFmtId="0" fontId="3" fillId="0" borderId="0" xfId="1" applyFont="1" applyAlignment="1">
      <alignment horizontal="center"/>
    </xf>
    <xf numFmtId="0" fontId="7" fillId="0" borderId="0" xfId="0" applyFont="1" applyAlignment="1">
      <alignment horizontal="center" vertical="top"/>
    </xf>
    <xf numFmtId="0" fontId="1" fillId="5" borderId="17" xfId="0" applyFont="1" applyFill="1" applyBorder="1" applyAlignment="1">
      <alignment horizontal="center" vertical="center" wrapText="1"/>
    </xf>
    <xf numFmtId="0" fontId="1" fillId="5" borderId="17" xfId="0" applyFont="1" applyFill="1" applyBorder="1" applyAlignment="1">
      <alignment horizontal="center" vertical="top" wrapText="1"/>
    </xf>
    <xf numFmtId="0" fontId="35" fillId="4" borderId="17" xfId="0" applyFont="1" applyFill="1" applyBorder="1" applyAlignment="1" applyProtection="1">
      <alignment horizontal="left"/>
      <protection locked="0"/>
    </xf>
    <xf numFmtId="0" fontId="17" fillId="4" borderId="17" xfId="0" applyFont="1" applyFill="1" applyBorder="1" applyAlignment="1" applyProtection="1">
      <alignment horizontal="center"/>
      <protection locked="0"/>
    </xf>
    <xf numFmtId="0" fontId="35" fillId="4" borderId="17" xfId="0" applyFont="1" applyFill="1" applyBorder="1" applyAlignment="1" applyProtection="1">
      <alignment horizontal="center"/>
      <protection locked="0"/>
    </xf>
    <xf numFmtId="0" fontId="21" fillId="0" borderId="0" xfId="0" applyFont="1" applyAlignment="1">
      <alignment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xf numFmtId="0" fontId="7" fillId="0" borderId="0" xfId="0" applyFont="1" applyAlignment="1">
      <alignment wrapText="1"/>
    </xf>
    <xf numFmtId="0" fontId="36" fillId="0" borderId="0" xfId="0" applyFont="1"/>
    <xf numFmtId="0" fontId="7" fillId="0" borderId="0" xfId="0" applyFont="1" applyAlignment="1">
      <alignment vertical="center" wrapText="1"/>
    </xf>
    <xf numFmtId="0" fontId="10" fillId="4" borderId="0" xfId="0" applyFont="1" applyFill="1" applyAlignment="1" applyProtection="1">
      <alignment horizontal="left"/>
      <protection locked="0"/>
    </xf>
    <xf numFmtId="0" fontId="37" fillId="0" borderId="0" xfId="0" applyFont="1" applyAlignment="1">
      <alignment horizontal="left"/>
    </xf>
    <xf numFmtId="0" fontId="7" fillId="0" borderId="0" xfId="0" applyFont="1" applyAlignment="1">
      <alignment horizontal="left" wrapText="1"/>
    </xf>
    <xf numFmtId="0" fontId="38" fillId="0" borderId="0" xfId="0" applyFont="1" applyAlignment="1">
      <alignment horizontal="left"/>
    </xf>
    <xf numFmtId="0" fontId="39" fillId="0" borderId="0" xfId="0" applyFont="1" applyAlignment="1">
      <alignment horizontal="center" vertical="center"/>
    </xf>
    <xf numFmtId="0" fontId="0" fillId="0" borderId="0" xfId="0" applyAlignment="1">
      <alignment horizontal="left"/>
    </xf>
    <xf numFmtId="0" fontId="35" fillId="4" borderId="17" xfId="0" applyFont="1" applyFill="1" applyBorder="1" applyAlignment="1">
      <alignment horizontal="left"/>
    </xf>
    <xf numFmtId="0" fontId="2" fillId="4" borderId="17" xfId="0" applyFont="1" applyFill="1" applyBorder="1" applyAlignment="1">
      <alignment horizontal="center"/>
    </xf>
    <xf numFmtId="0" fontId="10" fillId="4" borderId="17" xfId="0" applyFont="1" applyFill="1" applyBorder="1" applyAlignment="1">
      <alignment horizontal="left"/>
    </xf>
    <xf numFmtId="0" fontId="20" fillId="4" borderId="0" xfId="0" applyFont="1" applyFill="1" applyAlignment="1">
      <alignment horizontal="left"/>
    </xf>
    <xf numFmtId="0" fontId="20" fillId="4" borderId="0" xfId="0" applyFont="1" applyFill="1" applyAlignment="1">
      <alignment horizontal="left" vertical="center" wrapText="1"/>
    </xf>
    <xf numFmtId="0" fontId="20" fillId="4" borderId="0" xfId="0" applyFont="1" applyFill="1" applyAlignment="1">
      <alignment horizontal="left" wrapText="1"/>
    </xf>
    <xf numFmtId="0" fontId="3" fillId="0" borderId="0" xfId="0" applyFont="1" applyAlignment="1">
      <alignment vertical="center"/>
    </xf>
    <xf numFmtId="0" fontId="40" fillId="0" borderId="0" xfId="0" applyFont="1" applyAlignment="1">
      <alignment horizontal="center"/>
    </xf>
    <xf numFmtId="0" fontId="10" fillId="4" borderId="18" xfId="0" applyFont="1" applyFill="1" applyBorder="1" applyAlignment="1" applyProtection="1">
      <alignment horizontal="left"/>
      <protection locked="0"/>
    </xf>
    <xf numFmtId="0" fontId="15" fillId="0" borderId="19" xfId="0" applyFont="1" applyBorder="1"/>
    <xf numFmtId="0" fontId="41" fillId="0" borderId="0" xfId="0" applyFont="1" applyAlignment="1">
      <alignment vertical="center"/>
    </xf>
    <xf numFmtId="0" fontId="40" fillId="0" borderId="0" xfId="0" applyFont="1"/>
    <xf numFmtId="0" fontId="15" fillId="0" borderId="19" xfId="0" applyFont="1" applyBorder="1"/>
    <xf numFmtId="0" fontId="40" fillId="0" borderId="0" xfId="0" applyFont="1" applyAlignment="1">
      <alignment horizontal="left"/>
    </xf>
    <xf numFmtId="0" fontId="15" fillId="0" borderId="19" xfId="0" applyFont="1" applyBorder="1" applyAlignment="1">
      <alignment horizontal="left"/>
    </xf>
    <xf numFmtId="0" fontId="37" fillId="0" borderId="19" xfId="0" applyFont="1" applyBorder="1" applyAlignment="1">
      <alignment horizontal="left"/>
    </xf>
    <xf numFmtId="0" fontId="25" fillId="0" borderId="0" xfId="1" applyFont="1" applyAlignment="1">
      <alignment vertical="top" wrapText="1"/>
    </xf>
    <xf numFmtId="0" fontId="39" fillId="0" borderId="0" xfId="0" applyFont="1" applyAlignment="1">
      <alignment vertical="center"/>
    </xf>
    <xf numFmtId="0" fontId="20" fillId="4" borderId="10" xfId="0" applyFont="1" applyFill="1" applyBorder="1"/>
    <xf numFmtId="0" fontId="20" fillId="4" borderId="18" xfId="0" applyFont="1" applyFill="1" applyBorder="1"/>
    <xf numFmtId="0" fontId="20" fillId="4" borderId="10" xfId="0" applyFont="1" applyFill="1" applyBorder="1" applyAlignment="1">
      <alignment horizontal="center"/>
    </xf>
  </cellXfs>
  <cellStyles count="2">
    <cellStyle name="Hipervínculo" xfId="1" builtinId="8"/>
    <cellStyle name="Normal" xfId="0" builtinId="0"/>
  </cellStyles>
  <dxfs count="22">
    <dxf>
      <font>
        <b/>
        <i val="0"/>
        <color rgb="FF00B050"/>
      </font>
    </dxf>
    <dxf>
      <font>
        <b/>
        <i val="0"/>
        <color rgb="FF00B050"/>
      </font>
    </dxf>
    <dxf>
      <font>
        <b val="0"/>
        <i val="0"/>
        <color theme="9" tint="-0.24994659260841701"/>
      </font>
    </dxf>
    <dxf>
      <font>
        <b/>
        <i val="0"/>
        <color rgb="FF00B050"/>
      </font>
    </dxf>
    <dxf>
      <font>
        <b/>
        <i val="0"/>
        <color rgb="FF00B050"/>
      </font>
    </dxf>
    <dxf>
      <font>
        <b val="0"/>
        <i val="0"/>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https://www.instagram.com/pacho8a/" TargetMode="External"/><Relationship Id="rId18"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hyperlink" Target="https://www.pacho8a.com/ingl%C3%A9s/curso-ingl%C3%A9s-desde-cero/lecci%C3%B3n-11/" TargetMode="External"/><Relationship Id="rId12" Type="http://schemas.openxmlformats.org/officeDocument/2006/relationships/image" Target="../media/image9.png"/><Relationship Id="rId17" Type="http://schemas.openxmlformats.org/officeDocument/2006/relationships/hyperlink" Target="https://apps.apple.com/us/app/ingles-facil/id1492827096" TargetMode="External"/><Relationship Id="rId2" Type="http://schemas.openxmlformats.org/officeDocument/2006/relationships/image" Target="../media/image2.PNG"/><Relationship Id="rId16" Type="http://schemas.openxmlformats.org/officeDocument/2006/relationships/image" Target="../media/image1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hyperlink" Target="https://www.facebook.com/franciscoochoaingles/" TargetMode="External"/><Relationship Id="rId5" Type="http://schemas.openxmlformats.org/officeDocument/2006/relationships/image" Target="../media/image5.PNG"/><Relationship Id="rId15" Type="http://schemas.openxmlformats.org/officeDocument/2006/relationships/hyperlink" Target="https://play.google.com/store/apps/details?id=com.vieraacademy.inglesfacil" TargetMode="External"/><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hyperlink" Target="https://www.youtube.com/watch?v=Cq_9hh42PgE" TargetMode="External"/><Relationship Id="rId14" Type="http://schemas.openxmlformats.org/officeDocument/2006/relationships/image" Target="../media/image10.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https://www.instagram.com/pacho8a/" TargetMode="External"/><Relationship Id="rId18"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hyperlink" Target="https://www.pacho8a.com/ingl%C3%A9s/curso-ingl%C3%A9s-desde-cero/lecci%C3%B3n-11/" TargetMode="External"/><Relationship Id="rId12" Type="http://schemas.openxmlformats.org/officeDocument/2006/relationships/image" Target="../media/image9.png"/><Relationship Id="rId17" Type="http://schemas.openxmlformats.org/officeDocument/2006/relationships/hyperlink" Target="https://apps.apple.com/us/app/ingles-facil/id1492827096" TargetMode="External"/><Relationship Id="rId2" Type="http://schemas.openxmlformats.org/officeDocument/2006/relationships/image" Target="../media/image2.PNG"/><Relationship Id="rId16" Type="http://schemas.openxmlformats.org/officeDocument/2006/relationships/image" Target="../media/image1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hyperlink" Target="https://www.facebook.com/franciscoochoaingles/" TargetMode="External"/><Relationship Id="rId5" Type="http://schemas.openxmlformats.org/officeDocument/2006/relationships/image" Target="../media/image5.PNG"/><Relationship Id="rId15" Type="http://schemas.openxmlformats.org/officeDocument/2006/relationships/hyperlink" Target="https://play.google.com/store/apps/details?id=com.vieraacademy.inglesfacil" TargetMode="External"/><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hyperlink" Target="https://www.youtube.com/watch?v=Cq_9hh42PgE" TargetMode="External"/><Relationship Id="rId1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2/"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2/"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3/"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3/"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4/"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4/"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9.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11.png"/><Relationship Id="rId4" Type="http://schemas.openxmlformats.org/officeDocument/2006/relationships/image" Target="../media/image8.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9</xdr:row>
      <xdr:rowOff>57151</xdr:rowOff>
    </xdr:from>
    <xdr:to>
      <xdr:col>5</xdr:col>
      <xdr:colOff>186668</xdr:colOff>
      <xdr:row>12</xdr:row>
      <xdr:rowOff>128588</xdr:rowOff>
    </xdr:to>
    <xdr:pic>
      <xdr:nvPicPr>
        <xdr:cNvPr id="2" name="Imagen 1">
          <a:extLst>
            <a:ext uri="{FF2B5EF4-FFF2-40B4-BE49-F238E27FC236}">
              <a16:creationId xmlns:a16="http://schemas.microsoft.com/office/drawing/2014/main" id="{DAB0AA6F-9F5F-4102-8F0A-4E00D86318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950" y="1371601"/>
          <a:ext cx="996293" cy="661987"/>
        </a:xfrm>
        <a:prstGeom prst="rect">
          <a:avLst/>
        </a:prstGeom>
      </xdr:spPr>
    </xdr:pic>
    <xdr:clientData/>
  </xdr:twoCellAnchor>
  <xdr:twoCellAnchor editAs="oneCell">
    <xdr:from>
      <xdr:col>2</xdr:col>
      <xdr:colOff>352425</xdr:colOff>
      <xdr:row>13</xdr:row>
      <xdr:rowOff>38100</xdr:rowOff>
    </xdr:from>
    <xdr:to>
      <xdr:col>5</xdr:col>
      <xdr:colOff>173398</xdr:colOff>
      <xdr:row>16</xdr:row>
      <xdr:rowOff>131763</xdr:rowOff>
    </xdr:to>
    <xdr:pic>
      <xdr:nvPicPr>
        <xdr:cNvPr id="3" name="Imagen 2">
          <a:extLst>
            <a:ext uri="{FF2B5EF4-FFF2-40B4-BE49-F238E27FC236}">
              <a16:creationId xmlns:a16="http://schemas.microsoft.com/office/drawing/2014/main" id="{CFA086D2-A03D-41BE-909B-E0321FC7E5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4425" y="2133600"/>
          <a:ext cx="992548" cy="655638"/>
        </a:xfrm>
        <a:prstGeom prst="rect">
          <a:avLst/>
        </a:prstGeom>
      </xdr:spPr>
    </xdr:pic>
    <xdr:clientData/>
  </xdr:twoCellAnchor>
  <xdr:twoCellAnchor editAs="oneCell">
    <xdr:from>
      <xdr:col>2</xdr:col>
      <xdr:colOff>381000</xdr:colOff>
      <xdr:row>17</xdr:row>
      <xdr:rowOff>28576</xdr:rowOff>
    </xdr:from>
    <xdr:to>
      <xdr:col>5</xdr:col>
      <xdr:colOff>161925</xdr:colOff>
      <xdr:row>20</xdr:row>
      <xdr:rowOff>146050</xdr:rowOff>
    </xdr:to>
    <xdr:pic>
      <xdr:nvPicPr>
        <xdr:cNvPr id="4" name="Imagen 3">
          <a:extLst>
            <a:ext uri="{FF2B5EF4-FFF2-40B4-BE49-F238E27FC236}">
              <a16:creationId xmlns:a16="http://schemas.microsoft.com/office/drawing/2014/main" id="{762BC6F2-60C9-4E37-802A-C11CBD3482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3000" y="2876551"/>
          <a:ext cx="952500" cy="679449"/>
        </a:xfrm>
        <a:prstGeom prst="rect">
          <a:avLst/>
        </a:prstGeom>
      </xdr:spPr>
    </xdr:pic>
    <xdr:clientData/>
  </xdr:twoCellAnchor>
  <xdr:twoCellAnchor editAs="oneCell">
    <xdr:from>
      <xdr:col>2</xdr:col>
      <xdr:colOff>342900</xdr:colOff>
      <xdr:row>21</xdr:row>
      <xdr:rowOff>47625</xdr:rowOff>
    </xdr:from>
    <xdr:to>
      <xdr:col>5</xdr:col>
      <xdr:colOff>200025</xdr:colOff>
      <xdr:row>24</xdr:row>
      <xdr:rowOff>109860</xdr:rowOff>
    </xdr:to>
    <xdr:pic>
      <xdr:nvPicPr>
        <xdr:cNvPr id="5" name="Imagen 4">
          <a:extLst>
            <a:ext uri="{FF2B5EF4-FFF2-40B4-BE49-F238E27FC236}">
              <a16:creationId xmlns:a16="http://schemas.microsoft.com/office/drawing/2014/main" id="{85188D18-212E-4A27-AF02-82CF27870AB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04900" y="3648075"/>
          <a:ext cx="1028700" cy="614685"/>
        </a:xfrm>
        <a:prstGeom prst="rect">
          <a:avLst/>
        </a:prstGeom>
      </xdr:spPr>
    </xdr:pic>
    <xdr:clientData/>
  </xdr:twoCellAnchor>
  <xdr:twoCellAnchor editAs="oneCell">
    <xdr:from>
      <xdr:col>3</xdr:col>
      <xdr:colOff>114300</xdr:colOff>
      <xdr:row>25</xdr:row>
      <xdr:rowOff>57150</xdr:rowOff>
    </xdr:from>
    <xdr:to>
      <xdr:col>4</xdr:col>
      <xdr:colOff>371475</xdr:colOff>
      <xdr:row>28</xdr:row>
      <xdr:rowOff>112712</xdr:rowOff>
    </xdr:to>
    <xdr:pic>
      <xdr:nvPicPr>
        <xdr:cNvPr id="6" name="Imagen 5">
          <a:extLst>
            <a:ext uri="{FF2B5EF4-FFF2-40B4-BE49-F238E27FC236}">
              <a16:creationId xmlns:a16="http://schemas.microsoft.com/office/drawing/2014/main" id="{A717E0AE-6BED-4CE8-BFCA-4797BFA9B49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85875" y="4400550"/>
          <a:ext cx="638175" cy="627062"/>
        </a:xfrm>
        <a:prstGeom prst="rect">
          <a:avLst/>
        </a:prstGeom>
      </xdr:spPr>
    </xdr:pic>
    <xdr:clientData/>
  </xdr:twoCellAnchor>
  <xdr:twoCellAnchor editAs="oneCell">
    <xdr:from>
      <xdr:col>3</xdr:col>
      <xdr:colOff>142875</xdr:colOff>
      <xdr:row>29</xdr:row>
      <xdr:rowOff>57150</xdr:rowOff>
    </xdr:from>
    <xdr:to>
      <xdr:col>4</xdr:col>
      <xdr:colOff>371475</xdr:colOff>
      <xdr:row>32</xdr:row>
      <xdr:rowOff>106723</xdr:rowOff>
    </xdr:to>
    <xdr:pic>
      <xdr:nvPicPr>
        <xdr:cNvPr id="7" name="Imagen 6">
          <a:extLst>
            <a:ext uri="{FF2B5EF4-FFF2-40B4-BE49-F238E27FC236}">
              <a16:creationId xmlns:a16="http://schemas.microsoft.com/office/drawing/2014/main" id="{0D620FFE-2CF4-4885-B638-F353A312F37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14450" y="5162550"/>
          <a:ext cx="609600" cy="611548"/>
        </a:xfrm>
        <a:prstGeom prst="rect">
          <a:avLst/>
        </a:prstGeom>
      </xdr:spPr>
    </xdr:pic>
    <xdr:clientData/>
  </xdr:twoCellAnchor>
  <xdr:twoCellAnchor editAs="oneCell">
    <xdr:from>
      <xdr:col>0</xdr:col>
      <xdr:colOff>261938</xdr:colOff>
      <xdr:row>0</xdr:row>
      <xdr:rowOff>0</xdr:rowOff>
    </xdr:from>
    <xdr:to>
      <xdr:col>15</xdr:col>
      <xdr:colOff>230188</xdr:colOff>
      <xdr:row>4</xdr:row>
      <xdr:rowOff>34398</xdr:rowOff>
    </xdr:to>
    <xdr:pic>
      <xdr:nvPicPr>
        <xdr:cNvPr id="8" name="Imagen 7">
          <a:hlinkClick xmlns:r="http://schemas.openxmlformats.org/officeDocument/2006/relationships" r:id="rId7"/>
          <a:extLst>
            <a:ext uri="{FF2B5EF4-FFF2-40B4-BE49-F238E27FC236}">
              <a16:creationId xmlns:a16="http://schemas.microsoft.com/office/drawing/2014/main" id="{6A619296-3FB9-4A8A-A4FA-BFC8884E332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61938" y="0"/>
          <a:ext cx="6007100"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420688</xdr:colOff>
      <xdr:row>68</xdr:row>
      <xdr:rowOff>71437</xdr:rowOff>
    </xdr:from>
    <xdr:to>
      <xdr:col>9</xdr:col>
      <xdr:colOff>288926</xdr:colOff>
      <xdr:row>70</xdr:row>
      <xdr:rowOff>16025</xdr:rowOff>
    </xdr:to>
    <xdr:grpSp>
      <xdr:nvGrpSpPr>
        <xdr:cNvPr id="9" name="Grupo 8">
          <a:extLst>
            <a:ext uri="{FF2B5EF4-FFF2-40B4-BE49-F238E27FC236}">
              <a16:creationId xmlns:a16="http://schemas.microsoft.com/office/drawing/2014/main" id="{8E793C51-0623-428B-A239-CB2F5B0EDF7C}"/>
            </a:ext>
          </a:extLst>
        </xdr:cNvPr>
        <xdr:cNvGrpSpPr/>
      </xdr:nvGrpSpPr>
      <xdr:grpSpPr>
        <a:xfrm>
          <a:off x="2354996" y="11325591"/>
          <a:ext cx="1626699" cy="325588"/>
          <a:chOff x="2182415" y="8080225"/>
          <a:chExt cx="1622426" cy="325588"/>
        </a:xfrm>
      </xdr:grpSpPr>
      <xdr:pic>
        <xdr:nvPicPr>
          <xdr:cNvPr id="10" name="Imagen 9" descr="https://lh6.googleusercontent.com/PeTGz2agDYqVJabdy72azfbCHUK0cz5mdTIU46qFiEhsTvF-uXvvs43boPAlBg0Ov_o4McrgJTiBc_2unxfROvePGO0Gs0uIPhd0lchHP4Myb4v7_ZH1MA24BlpC6y6JNsXa-ukQ">
            <a:hlinkClick xmlns:r="http://schemas.openxmlformats.org/officeDocument/2006/relationships" r:id="rId9"/>
            <a:extLst>
              <a:ext uri="{FF2B5EF4-FFF2-40B4-BE49-F238E27FC236}">
                <a16:creationId xmlns:a16="http://schemas.microsoft.com/office/drawing/2014/main" id="{2C8F5BDE-A2A4-44D3-BC76-305972D0201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3.googleusercontent.com/IQ4oeLNfWCmtCfdHtVBcBmNAFQy7_iS4cE0xbbKOoahoAwDS4SmjyJjc2u1QYVCTzsh_7f-OU8ReL3LXDFNJi8UQPeULjzSItnErq0OTRSsyapIYAi8CVIqBrpY6XMSuieuBQV2v">
            <a:hlinkClick xmlns:r="http://schemas.openxmlformats.org/officeDocument/2006/relationships" r:id="rId11"/>
            <a:extLst>
              <a:ext uri="{FF2B5EF4-FFF2-40B4-BE49-F238E27FC236}">
                <a16:creationId xmlns:a16="http://schemas.microsoft.com/office/drawing/2014/main" id="{F8FACE04-C1C0-41EC-B5DA-096B7F31B9B2}"/>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lTPQxGpLKI85y-CnWhK3m9K5TIyVjdwbXdsd6CfNRI-3d8KiII7owcZCCyNOdLrbevST0dczNocJCpCuzIw5zQQki-RO-GlF27Z1TKQiP4RIm-zkrefSYD_idRaJyWxtfHBIOd9">
            <a:hlinkClick xmlns:r="http://schemas.openxmlformats.org/officeDocument/2006/relationships" r:id="rId13"/>
            <a:extLst>
              <a:ext uri="{FF2B5EF4-FFF2-40B4-BE49-F238E27FC236}">
                <a16:creationId xmlns:a16="http://schemas.microsoft.com/office/drawing/2014/main" id="{16034CF0-6A9D-403D-A9E6-762F5441C5E1}"/>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4.googleusercontent.com/Y7WmSYJfxeOGqZ5o7a1VedM8qtRW7e7IXxpY7rLiBKAGJPYdChlxgRnSK9owUvylIXlUr4s_IRjovKfKIIihi9rMkPVIKEFGL_4FC8VF930XvfAB2Wv92vgOtUTbhNn0TrndjxiK">
            <a:hlinkClick xmlns:r="http://schemas.openxmlformats.org/officeDocument/2006/relationships" r:id="rId15"/>
            <a:extLst>
              <a:ext uri="{FF2B5EF4-FFF2-40B4-BE49-F238E27FC236}">
                <a16:creationId xmlns:a16="http://schemas.microsoft.com/office/drawing/2014/main" id="{C6F87FB3-B801-46EE-ACDC-966B50E6AEBB}"/>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vAsKNBlOnPJk_xkUsrJC3uSyYWzer7P8cYXXme8IUES2igARhCZ3LgYN1FVZdrOsz3H-7k_BaPSz70gtwtscj_jFQXam6VvUG5RGD9bdrOlGa8Aa7N8K3TBhbgwujHGyafept63">
            <a:hlinkClick xmlns:r="http://schemas.openxmlformats.org/officeDocument/2006/relationships" r:id="rId17"/>
            <a:extLst>
              <a:ext uri="{FF2B5EF4-FFF2-40B4-BE49-F238E27FC236}">
                <a16:creationId xmlns:a16="http://schemas.microsoft.com/office/drawing/2014/main" id="{3E8B6E76-24FC-47AA-80AE-4F4CC8819F07}"/>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15875</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9540F95A-9807-4021-9704-751C7A64BC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757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15875</xdr:colOff>
      <xdr:row>43</xdr:row>
      <xdr:rowOff>15875</xdr:rowOff>
    </xdr:from>
    <xdr:to>
      <xdr:col>15</xdr:col>
      <xdr:colOff>0</xdr:colOff>
      <xdr:row>51</xdr:row>
      <xdr:rowOff>158750</xdr:rowOff>
    </xdr:to>
    <xdr:sp macro="" textlink="">
      <xdr:nvSpPr>
        <xdr:cNvPr id="3" name="CuadroTexto 2">
          <a:extLst>
            <a:ext uri="{FF2B5EF4-FFF2-40B4-BE49-F238E27FC236}">
              <a16:creationId xmlns:a16="http://schemas.microsoft.com/office/drawing/2014/main" id="{008BBD81-1163-47A6-8539-00DA3A1ECCE9}"/>
            </a:ext>
          </a:extLst>
        </xdr:cNvPr>
        <xdr:cNvSpPr txBox="1"/>
      </xdr:nvSpPr>
      <xdr:spPr>
        <a:xfrm>
          <a:off x="301625" y="6978650"/>
          <a:ext cx="5394325" cy="1666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Peter. My family and I do many activities during the day.</a:t>
          </a:r>
        </a:p>
        <a:p>
          <a:r>
            <a:rPr lang="es-CO" sz="1100"/>
            <a:t>In the morning my mother prepares the breakfast in the kitchen. My sister eats the breakfast with my father and my mother. I eat the breakfast with my brother. My sister and my father work together. They work in a supermarket. My mother doesn’t work in the supermarket but she works in the house. She does many things. She cleans the house, she prepares the food, she feeds the animals, and she washes the clothes.</a:t>
          </a:r>
        </a:p>
        <a:p>
          <a:r>
            <a:rPr lang="es-CO" sz="1100"/>
            <a:t>My brother studies at the university. He studies International Business. I don’t study at the university but I study at school. We are a good family and we live very happy.</a:t>
          </a:r>
        </a:p>
        <a:p>
          <a:endParaRPr lang="es-CO" sz="1100"/>
        </a:p>
      </xdr:txBody>
    </xdr:sp>
    <xdr:clientData/>
  </xdr:twoCellAnchor>
  <xdr:twoCellAnchor>
    <xdr:from>
      <xdr:col>5</xdr:col>
      <xdr:colOff>214312</xdr:colOff>
      <xdr:row>76</xdr:row>
      <xdr:rowOff>79375</xdr:rowOff>
    </xdr:from>
    <xdr:to>
      <xdr:col>9</xdr:col>
      <xdr:colOff>273051</xdr:colOff>
      <xdr:row>78</xdr:row>
      <xdr:rowOff>23963</xdr:rowOff>
    </xdr:to>
    <xdr:grpSp>
      <xdr:nvGrpSpPr>
        <xdr:cNvPr id="4" name="Grupo 3">
          <a:extLst>
            <a:ext uri="{FF2B5EF4-FFF2-40B4-BE49-F238E27FC236}">
              <a16:creationId xmlns:a16="http://schemas.microsoft.com/office/drawing/2014/main" id="{71912E87-D7CE-43D7-8B8E-28CA1C556305}"/>
            </a:ext>
          </a:extLst>
        </xdr:cNvPr>
        <xdr:cNvGrpSpPr/>
      </xdr:nvGrpSpPr>
      <xdr:grpSpPr>
        <a:xfrm>
          <a:off x="2060697" y="12410587"/>
          <a:ext cx="1619373"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BC00269-450F-43E5-BEAF-641D79A5531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DF858D7A-3310-4286-9EAB-A9B35E1BF7A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759CA2E-205A-41B8-A5CA-FE9882B88FB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C8E9D168-7B09-4BFD-8D81-50ACF28FD77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8F88467-3366-489E-B8B8-25C597896D0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9</xdr:row>
      <xdr:rowOff>57151</xdr:rowOff>
    </xdr:from>
    <xdr:to>
      <xdr:col>5</xdr:col>
      <xdr:colOff>186668</xdr:colOff>
      <xdr:row>12</xdr:row>
      <xdr:rowOff>128588</xdr:rowOff>
    </xdr:to>
    <xdr:pic>
      <xdr:nvPicPr>
        <xdr:cNvPr id="2" name="Imagen 1">
          <a:extLst>
            <a:ext uri="{FF2B5EF4-FFF2-40B4-BE49-F238E27FC236}">
              <a16:creationId xmlns:a16="http://schemas.microsoft.com/office/drawing/2014/main" id="{48A0AAAD-A13D-497B-BD44-547AAD2325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950" y="1371601"/>
          <a:ext cx="996293" cy="661987"/>
        </a:xfrm>
        <a:prstGeom prst="rect">
          <a:avLst/>
        </a:prstGeom>
      </xdr:spPr>
    </xdr:pic>
    <xdr:clientData/>
  </xdr:twoCellAnchor>
  <xdr:twoCellAnchor editAs="oneCell">
    <xdr:from>
      <xdr:col>2</xdr:col>
      <xdr:colOff>352425</xdr:colOff>
      <xdr:row>13</xdr:row>
      <xdr:rowOff>38100</xdr:rowOff>
    </xdr:from>
    <xdr:to>
      <xdr:col>5</xdr:col>
      <xdr:colOff>173398</xdr:colOff>
      <xdr:row>16</xdr:row>
      <xdr:rowOff>131763</xdr:rowOff>
    </xdr:to>
    <xdr:pic>
      <xdr:nvPicPr>
        <xdr:cNvPr id="3" name="Imagen 2">
          <a:extLst>
            <a:ext uri="{FF2B5EF4-FFF2-40B4-BE49-F238E27FC236}">
              <a16:creationId xmlns:a16="http://schemas.microsoft.com/office/drawing/2014/main" id="{D10E3112-50E5-44DB-B176-15D98B5CB5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4425" y="2133600"/>
          <a:ext cx="992548" cy="655638"/>
        </a:xfrm>
        <a:prstGeom prst="rect">
          <a:avLst/>
        </a:prstGeom>
      </xdr:spPr>
    </xdr:pic>
    <xdr:clientData/>
  </xdr:twoCellAnchor>
  <xdr:twoCellAnchor editAs="oneCell">
    <xdr:from>
      <xdr:col>2</xdr:col>
      <xdr:colOff>381000</xdr:colOff>
      <xdr:row>17</xdr:row>
      <xdr:rowOff>28576</xdr:rowOff>
    </xdr:from>
    <xdr:to>
      <xdr:col>5</xdr:col>
      <xdr:colOff>161925</xdr:colOff>
      <xdr:row>20</xdr:row>
      <xdr:rowOff>146050</xdr:rowOff>
    </xdr:to>
    <xdr:pic>
      <xdr:nvPicPr>
        <xdr:cNvPr id="4" name="Imagen 3">
          <a:extLst>
            <a:ext uri="{FF2B5EF4-FFF2-40B4-BE49-F238E27FC236}">
              <a16:creationId xmlns:a16="http://schemas.microsoft.com/office/drawing/2014/main" id="{1D3195EE-72DA-4E4A-9727-F1C8E62FB8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3000" y="2876551"/>
          <a:ext cx="952500" cy="679449"/>
        </a:xfrm>
        <a:prstGeom prst="rect">
          <a:avLst/>
        </a:prstGeom>
      </xdr:spPr>
    </xdr:pic>
    <xdr:clientData/>
  </xdr:twoCellAnchor>
  <xdr:twoCellAnchor editAs="oneCell">
    <xdr:from>
      <xdr:col>2</xdr:col>
      <xdr:colOff>342900</xdr:colOff>
      <xdr:row>21</xdr:row>
      <xdr:rowOff>47625</xdr:rowOff>
    </xdr:from>
    <xdr:to>
      <xdr:col>5</xdr:col>
      <xdr:colOff>200025</xdr:colOff>
      <xdr:row>24</xdr:row>
      <xdr:rowOff>109860</xdr:rowOff>
    </xdr:to>
    <xdr:pic>
      <xdr:nvPicPr>
        <xdr:cNvPr id="5" name="Imagen 4">
          <a:extLst>
            <a:ext uri="{FF2B5EF4-FFF2-40B4-BE49-F238E27FC236}">
              <a16:creationId xmlns:a16="http://schemas.microsoft.com/office/drawing/2014/main" id="{EBCC8540-745F-4A2F-BFF0-F02AB54DB00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04900" y="3648075"/>
          <a:ext cx="1028700" cy="614685"/>
        </a:xfrm>
        <a:prstGeom prst="rect">
          <a:avLst/>
        </a:prstGeom>
      </xdr:spPr>
    </xdr:pic>
    <xdr:clientData/>
  </xdr:twoCellAnchor>
  <xdr:twoCellAnchor editAs="oneCell">
    <xdr:from>
      <xdr:col>3</xdr:col>
      <xdr:colOff>114300</xdr:colOff>
      <xdr:row>25</xdr:row>
      <xdr:rowOff>57150</xdr:rowOff>
    </xdr:from>
    <xdr:to>
      <xdr:col>4</xdr:col>
      <xdr:colOff>371475</xdr:colOff>
      <xdr:row>28</xdr:row>
      <xdr:rowOff>112712</xdr:rowOff>
    </xdr:to>
    <xdr:pic>
      <xdr:nvPicPr>
        <xdr:cNvPr id="6" name="Imagen 5">
          <a:extLst>
            <a:ext uri="{FF2B5EF4-FFF2-40B4-BE49-F238E27FC236}">
              <a16:creationId xmlns:a16="http://schemas.microsoft.com/office/drawing/2014/main" id="{05E4A818-2237-4C8E-9470-C4323F47AA7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85875" y="4400550"/>
          <a:ext cx="638175" cy="627062"/>
        </a:xfrm>
        <a:prstGeom prst="rect">
          <a:avLst/>
        </a:prstGeom>
      </xdr:spPr>
    </xdr:pic>
    <xdr:clientData/>
  </xdr:twoCellAnchor>
  <xdr:twoCellAnchor editAs="oneCell">
    <xdr:from>
      <xdr:col>3</xdr:col>
      <xdr:colOff>142875</xdr:colOff>
      <xdr:row>29</xdr:row>
      <xdr:rowOff>57150</xdr:rowOff>
    </xdr:from>
    <xdr:to>
      <xdr:col>4</xdr:col>
      <xdr:colOff>371475</xdr:colOff>
      <xdr:row>32</xdr:row>
      <xdr:rowOff>106723</xdr:rowOff>
    </xdr:to>
    <xdr:pic>
      <xdr:nvPicPr>
        <xdr:cNvPr id="7" name="Imagen 6">
          <a:extLst>
            <a:ext uri="{FF2B5EF4-FFF2-40B4-BE49-F238E27FC236}">
              <a16:creationId xmlns:a16="http://schemas.microsoft.com/office/drawing/2014/main" id="{B59BDE98-C8F1-4053-9290-BEF30ADD9E6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14450" y="5162550"/>
          <a:ext cx="609600" cy="611548"/>
        </a:xfrm>
        <a:prstGeom prst="rect">
          <a:avLst/>
        </a:prstGeom>
      </xdr:spPr>
    </xdr:pic>
    <xdr:clientData/>
  </xdr:twoCellAnchor>
  <xdr:twoCellAnchor editAs="oneCell">
    <xdr:from>
      <xdr:col>0</xdr:col>
      <xdr:colOff>261938</xdr:colOff>
      <xdr:row>0</xdr:row>
      <xdr:rowOff>0</xdr:rowOff>
    </xdr:from>
    <xdr:to>
      <xdr:col>15</xdr:col>
      <xdr:colOff>230188</xdr:colOff>
      <xdr:row>4</xdr:row>
      <xdr:rowOff>34398</xdr:rowOff>
    </xdr:to>
    <xdr:pic>
      <xdr:nvPicPr>
        <xdr:cNvPr id="8" name="Imagen 7">
          <a:hlinkClick xmlns:r="http://schemas.openxmlformats.org/officeDocument/2006/relationships" r:id="rId7"/>
          <a:extLst>
            <a:ext uri="{FF2B5EF4-FFF2-40B4-BE49-F238E27FC236}">
              <a16:creationId xmlns:a16="http://schemas.microsoft.com/office/drawing/2014/main" id="{683247B0-6838-4F20-977A-C1015F285BB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61938" y="0"/>
          <a:ext cx="6007100"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452437</xdr:colOff>
      <xdr:row>68</xdr:row>
      <xdr:rowOff>15875</xdr:rowOff>
    </xdr:from>
    <xdr:to>
      <xdr:col>9</xdr:col>
      <xdr:colOff>320675</xdr:colOff>
      <xdr:row>69</xdr:row>
      <xdr:rowOff>150963</xdr:rowOff>
    </xdr:to>
    <xdr:grpSp>
      <xdr:nvGrpSpPr>
        <xdr:cNvPr id="9" name="Grupo 8">
          <a:extLst>
            <a:ext uri="{FF2B5EF4-FFF2-40B4-BE49-F238E27FC236}">
              <a16:creationId xmlns:a16="http://schemas.microsoft.com/office/drawing/2014/main" id="{AF19D6EE-487B-4E18-9DA6-D8C4EAD14DBC}"/>
            </a:ext>
          </a:extLst>
        </xdr:cNvPr>
        <xdr:cNvGrpSpPr/>
      </xdr:nvGrpSpPr>
      <xdr:grpSpPr>
        <a:xfrm>
          <a:off x="2386745" y="11270029"/>
          <a:ext cx="1626699" cy="325588"/>
          <a:chOff x="2182415" y="8080225"/>
          <a:chExt cx="1622426" cy="325588"/>
        </a:xfrm>
      </xdr:grpSpPr>
      <xdr:pic>
        <xdr:nvPicPr>
          <xdr:cNvPr id="10" name="Imagen 9" descr="https://lh6.googleusercontent.com/PeTGz2agDYqVJabdy72azfbCHUK0cz5mdTIU46qFiEhsTvF-uXvvs43boPAlBg0Ov_o4McrgJTiBc_2unxfROvePGO0Gs0uIPhd0lchHP4Myb4v7_ZH1MA24BlpC6y6JNsXa-ukQ">
            <a:hlinkClick xmlns:r="http://schemas.openxmlformats.org/officeDocument/2006/relationships" r:id="rId9"/>
            <a:extLst>
              <a:ext uri="{FF2B5EF4-FFF2-40B4-BE49-F238E27FC236}">
                <a16:creationId xmlns:a16="http://schemas.microsoft.com/office/drawing/2014/main" id="{34C7B136-675E-41AF-8FAA-B2845ABE1647}"/>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3.googleusercontent.com/IQ4oeLNfWCmtCfdHtVBcBmNAFQy7_iS4cE0xbbKOoahoAwDS4SmjyJjc2u1QYVCTzsh_7f-OU8ReL3LXDFNJi8UQPeULjzSItnErq0OTRSsyapIYAi8CVIqBrpY6XMSuieuBQV2v">
            <a:hlinkClick xmlns:r="http://schemas.openxmlformats.org/officeDocument/2006/relationships" r:id="rId11"/>
            <a:extLst>
              <a:ext uri="{FF2B5EF4-FFF2-40B4-BE49-F238E27FC236}">
                <a16:creationId xmlns:a16="http://schemas.microsoft.com/office/drawing/2014/main" id="{4EED9C9E-804A-4BE9-BC1A-80F840D41A9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lTPQxGpLKI85y-CnWhK3m9K5TIyVjdwbXdsd6CfNRI-3d8KiII7owcZCCyNOdLrbevST0dczNocJCpCuzIw5zQQki-RO-GlF27Z1TKQiP4RIm-zkrefSYD_idRaJyWxtfHBIOd9">
            <a:hlinkClick xmlns:r="http://schemas.openxmlformats.org/officeDocument/2006/relationships" r:id="rId13"/>
            <a:extLst>
              <a:ext uri="{FF2B5EF4-FFF2-40B4-BE49-F238E27FC236}">
                <a16:creationId xmlns:a16="http://schemas.microsoft.com/office/drawing/2014/main" id="{DCD98596-78AE-4EC6-8216-81E66EBB333F}"/>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4.googleusercontent.com/Y7WmSYJfxeOGqZ5o7a1VedM8qtRW7e7IXxpY7rLiBKAGJPYdChlxgRnSK9owUvylIXlUr4s_IRjovKfKIIihi9rMkPVIKEFGL_4FC8VF930XvfAB2Wv92vgOtUTbhNn0TrndjxiK">
            <a:hlinkClick xmlns:r="http://schemas.openxmlformats.org/officeDocument/2006/relationships" r:id="rId15"/>
            <a:extLst>
              <a:ext uri="{FF2B5EF4-FFF2-40B4-BE49-F238E27FC236}">
                <a16:creationId xmlns:a16="http://schemas.microsoft.com/office/drawing/2014/main" id="{2BD9D7F8-F491-43A5-B67A-12CC3DDDFDC2}"/>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vAsKNBlOnPJk_xkUsrJC3uSyYWzer7P8cYXXme8IUES2igARhCZ3LgYN1FVZdrOsz3H-7k_BaPSz70gtwtscj_jFQXam6VvUG5RGD9bdrOlGa8Aa7N8K3TBhbgwujHGyafept63">
            <a:hlinkClick xmlns:r="http://schemas.openxmlformats.org/officeDocument/2006/relationships" r:id="rId17"/>
            <a:extLst>
              <a:ext uri="{FF2B5EF4-FFF2-40B4-BE49-F238E27FC236}">
                <a16:creationId xmlns:a16="http://schemas.microsoft.com/office/drawing/2014/main" id="{16D14F50-A072-48B0-BA1E-D7BAB9813F8A}"/>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32</xdr:row>
      <xdr:rowOff>59993</xdr:rowOff>
    </xdr:from>
    <xdr:to>
      <xdr:col>1</xdr:col>
      <xdr:colOff>349671</xdr:colOff>
      <xdr:row>33</xdr:row>
      <xdr:rowOff>173386</xdr:rowOff>
    </xdr:to>
    <xdr:sp macro="" textlink="">
      <xdr:nvSpPr>
        <xdr:cNvPr id="2" name="Flecha: hacia abajo 1">
          <a:extLst>
            <a:ext uri="{FF2B5EF4-FFF2-40B4-BE49-F238E27FC236}">
              <a16:creationId xmlns:a16="http://schemas.microsoft.com/office/drawing/2014/main" id="{815DA547-9585-41C1-87D4-685E564FAAC7}"/>
            </a:ext>
          </a:extLst>
        </xdr:cNvPr>
        <xdr:cNvSpPr/>
      </xdr:nvSpPr>
      <xdr:spPr>
        <a:xfrm>
          <a:off x="457200" y="4955843"/>
          <a:ext cx="254421" cy="30389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39687</xdr:colOff>
      <xdr:row>0</xdr:row>
      <xdr:rowOff>0</xdr:rowOff>
    </xdr:from>
    <xdr:to>
      <xdr:col>11</xdr:col>
      <xdr:colOff>388937</xdr:colOff>
      <xdr:row>4</xdr:row>
      <xdr:rowOff>34398</xdr:rowOff>
    </xdr:to>
    <xdr:pic>
      <xdr:nvPicPr>
        <xdr:cNvPr id="3" name="Imagen 2">
          <a:hlinkClick xmlns:r="http://schemas.openxmlformats.org/officeDocument/2006/relationships" r:id="rId1"/>
          <a:extLst>
            <a:ext uri="{FF2B5EF4-FFF2-40B4-BE49-F238E27FC236}">
              <a16:creationId xmlns:a16="http://schemas.microsoft.com/office/drawing/2014/main" id="{30B9257D-45B8-4A41-8739-AEAA59728C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87" y="0"/>
          <a:ext cx="601662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4</xdr:col>
      <xdr:colOff>357187</xdr:colOff>
      <xdr:row>72</xdr:row>
      <xdr:rowOff>95250</xdr:rowOff>
    </xdr:from>
    <xdr:to>
      <xdr:col>7</xdr:col>
      <xdr:colOff>566738</xdr:colOff>
      <xdr:row>74</xdr:row>
      <xdr:rowOff>47775</xdr:rowOff>
    </xdr:to>
    <xdr:grpSp>
      <xdr:nvGrpSpPr>
        <xdr:cNvPr id="4" name="Grupo 3">
          <a:extLst>
            <a:ext uri="{FF2B5EF4-FFF2-40B4-BE49-F238E27FC236}">
              <a16:creationId xmlns:a16="http://schemas.microsoft.com/office/drawing/2014/main" id="{E8E445D3-7731-4DCF-8AC5-2A0C66CE1696}"/>
            </a:ext>
          </a:extLst>
        </xdr:cNvPr>
        <xdr:cNvGrpSpPr/>
      </xdr:nvGrpSpPr>
      <xdr:grpSpPr>
        <a:xfrm>
          <a:off x="2057033" y="11723077"/>
          <a:ext cx="1630974" cy="32619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C062BE43-5DBF-47D0-A952-D9CD96BACD2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230B7AF-D294-491E-94EF-12EAD47ED3F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42D35EC-61BA-4665-86F8-5341C83DAEE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BC58102-EA3F-4643-A99E-E2E2AC4824E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1D76ABD-A0DE-4096-828E-137361BD15F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104531</xdr:colOff>
      <xdr:row>32</xdr:row>
      <xdr:rowOff>84729</xdr:rowOff>
    </xdr:from>
    <xdr:to>
      <xdr:col>3</xdr:col>
      <xdr:colOff>408424</xdr:colOff>
      <xdr:row>33</xdr:row>
      <xdr:rowOff>148650</xdr:rowOff>
    </xdr:to>
    <xdr:sp macro="" textlink="">
      <xdr:nvSpPr>
        <xdr:cNvPr id="10" name="Flecha: hacia abajo 9">
          <a:extLst>
            <a:ext uri="{FF2B5EF4-FFF2-40B4-BE49-F238E27FC236}">
              <a16:creationId xmlns:a16="http://schemas.microsoft.com/office/drawing/2014/main" id="{12A9DC12-3BDB-4F91-A45F-8E4788470794}"/>
            </a:ext>
          </a:extLst>
        </xdr:cNvPr>
        <xdr:cNvSpPr/>
      </xdr:nvSpPr>
      <xdr:spPr>
        <a:xfrm rot="16200000">
          <a:off x="1386567" y="4955843"/>
          <a:ext cx="254421" cy="30389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329439</xdr:colOff>
      <xdr:row>44</xdr:row>
      <xdr:rowOff>12779</xdr:rowOff>
    </xdr:from>
    <xdr:to>
      <xdr:col>5</xdr:col>
      <xdr:colOff>501502</xdr:colOff>
      <xdr:row>44</xdr:row>
      <xdr:rowOff>164726</xdr:rowOff>
    </xdr:to>
    <xdr:sp macro="" textlink="">
      <xdr:nvSpPr>
        <xdr:cNvPr id="11" name="Flecha: hacia abajo 10">
          <a:extLst>
            <a:ext uri="{FF2B5EF4-FFF2-40B4-BE49-F238E27FC236}">
              <a16:creationId xmlns:a16="http://schemas.microsoft.com/office/drawing/2014/main" id="{484FA853-EC20-44BF-B1F4-D0503E82CEA9}"/>
            </a:ext>
          </a:extLst>
        </xdr:cNvPr>
        <xdr:cNvSpPr/>
      </xdr:nvSpPr>
      <xdr:spPr>
        <a:xfrm rot="16200000">
          <a:off x="2492147" y="6794046"/>
          <a:ext cx="151947" cy="17206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339498</xdr:colOff>
      <xdr:row>47</xdr:row>
      <xdr:rowOff>40822</xdr:rowOff>
    </xdr:from>
    <xdr:to>
      <xdr:col>5</xdr:col>
      <xdr:colOff>491445</xdr:colOff>
      <xdr:row>48</xdr:row>
      <xdr:rowOff>158456</xdr:rowOff>
    </xdr:to>
    <xdr:sp macro="" textlink="">
      <xdr:nvSpPr>
        <xdr:cNvPr id="12" name="Flecha: hacia abajo 10">
          <a:extLst>
            <a:ext uri="{FF2B5EF4-FFF2-40B4-BE49-F238E27FC236}">
              <a16:creationId xmlns:a16="http://schemas.microsoft.com/office/drawing/2014/main" id="{998305DB-7CB8-4573-A910-00F4B07A8B60}"/>
            </a:ext>
          </a:extLst>
        </xdr:cNvPr>
        <xdr:cNvSpPr/>
      </xdr:nvSpPr>
      <xdr:spPr>
        <a:xfrm>
          <a:off x="2492148" y="7403647"/>
          <a:ext cx="151947" cy="174784"/>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329439</xdr:colOff>
      <xdr:row>52</xdr:row>
      <xdr:rowOff>3255</xdr:rowOff>
    </xdr:from>
    <xdr:to>
      <xdr:col>5</xdr:col>
      <xdr:colOff>501502</xdr:colOff>
      <xdr:row>52</xdr:row>
      <xdr:rowOff>155202</xdr:rowOff>
    </xdr:to>
    <xdr:sp macro="" textlink="">
      <xdr:nvSpPr>
        <xdr:cNvPr id="13" name="Flecha: hacia abajo 10">
          <a:extLst>
            <a:ext uri="{FF2B5EF4-FFF2-40B4-BE49-F238E27FC236}">
              <a16:creationId xmlns:a16="http://schemas.microsoft.com/office/drawing/2014/main" id="{59F5E410-E3D9-44AF-9251-5AED62957E2E}"/>
            </a:ext>
          </a:extLst>
        </xdr:cNvPr>
        <xdr:cNvSpPr/>
      </xdr:nvSpPr>
      <xdr:spPr>
        <a:xfrm rot="16200000">
          <a:off x="2492147" y="8051347"/>
          <a:ext cx="151947" cy="17206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339498</xdr:colOff>
      <xdr:row>55</xdr:row>
      <xdr:rowOff>43543</xdr:rowOff>
    </xdr:from>
    <xdr:to>
      <xdr:col>5</xdr:col>
      <xdr:colOff>491445</xdr:colOff>
      <xdr:row>56</xdr:row>
      <xdr:rowOff>161178</xdr:rowOff>
    </xdr:to>
    <xdr:sp macro="" textlink="">
      <xdr:nvSpPr>
        <xdr:cNvPr id="14" name="Flecha: hacia abajo 10">
          <a:extLst>
            <a:ext uri="{FF2B5EF4-FFF2-40B4-BE49-F238E27FC236}">
              <a16:creationId xmlns:a16="http://schemas.microsoft.com/office/drawing/2014/main" id="{69885E36-A030-4682-B654-768B47954B34}"/>
            </a:ext>
          </a:extLst>
        </xdr:cNvPr>
        <xdr:cNvSpPr/>
      </xdr:nvSpPr>
      <xdr:spPr>
        <a:xfrm>
          <a:off x="2492148" y="8682718"/>
          <a:ext cx="151947" cy="174785"/>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329440</xdr:colOff>
      <xdr:row>60</xdr:row>
      <xdr:rowOff>5976</xdr:rowOff>
    </xdr:from>
    <xdr:to>
      <xdr:col>5</xdr:col>
      <xdr:colOff>501503</xdr:colOff>
      <xdr:row>60</xdr:row>
      <xdr:rowOff>157923</xdr:rowOff>
    </xdr:to>
    <xdr:sp macro="" textlink="">
      <xdr:nvSpPr>
        <xdr:cNvPr id="15" name="Flecha: hacia abajo 10">
          <a:extLst>
            <a:ext uri="{FF2B5EF4-FFF2-40B4-BE49-F238E27FC236}">
              <a16:creationId xmlns:a16="http://schemas.microsoft.com/office/drawing/2014/main" id="{A5EDE578-29D6-4979-836A-E49DE85E330A}"/>
            </a:ext>
          </a:extLst>
        </xdr:cNvPr>
        <xdr:cNvSpPr/>
      </xdr:nvSpPr>
      <xdr:spPr>
        <a:xfrm rot="16200000">
          <a:off x="2492148" y="9320893"/>
          <a:ext cx="151947" cy="17206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335416</xdr:colOff>
      <xdr:row>39</xdr:row>
      <xdr:rowOff>48760</xdr:rowOff>
    </xdr:from>
    <xdr:to>
      <xdr:col>5</xdr:col>
      <xdr:colOff>487363</xdr:colOff>
      <xdr:row>40</xdr:row>
      <xdr:rowOff>166394</xdr:rowOff>
    </xdr:to>
    <xdr:sp macro="" textlink="">
      <xdr:nvSpPr>
        <xdr:cNvPr id="16" name="Flecha: hacia abajo 10">
          <a:extLst>
            <a:ext uri="{FF2B5EF4-FFF2-40B4-BE49-F238E27FC236}">
              <a16:creationId xmlns:a16="http://schemas.microsoft.com/office/drawing/2014/main" id="{6BC1E785-94A2-456F-8ED3-F433BCC73E5B}"/>
            </a:ext>
          </a:extLst>
        </xdr:cNvPr>
        <xdr:cNvSpPr/>
      </xdr:nvSpPr>
      <xdr:spPr>
        <a:xfrm>
          <a:off x="2488066" y="6154285"/>
          <a:ext cx="151947" cy="174784"/>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335416</xdr:colOff>
      <xdr:row>35</xdr:row>
      <xdr:rowOff>40822</xdr:rowOff>
    </xdr:from>
    <xdr:to>
      <xdr:col>5</xdr:col>
      <xdr:colOff>487363</xdr:colOff>
      <xdr:row>36</xdr:row>
      <xdr:rowOff>158455</xdr:rowOff>
    </xdr:to>
    <xdr:sp macro="" textlink="">
      <xdr:nvSpPr>
        <xdr:cNvPr id="17" name="Flecha: hacia abajo 10">
          <a:extLst>
            <a:ext uri="{FF2B5EF4-FFF2-40B4-BE49-F238E27FC236}">
              <a16:creationId xmlns:a16="http://schemas.microsoft.com/office/drawing/2014/main" id="{7BA29F99-0E16-4186-A6E8-7409FD11D4FB}"/>
            </a:ext>
          </a:extLst>
        </xdr:cNvPr>
        <xdr:cNvSpPr/>
      </xdr:nvSpPr>
      <xdr:spPr>
        <a:xfrm>
          <a:off x="2488066" y="5517697"/>
          <a:ext cx="151947" cy="17478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32</xdr:row>
      <xdr:rowOff>59993</xdr:rowOff>
    </xdr:from>
    <xdr:to>
      <xdr:col>1</xdr:col>
      <xdr:colOff>349671</xdr:colOff>
      <xdr:row>33</xdr:row>
      <xdr:rowOff>173386</xdr:rowOff>
    </xdr:to>
    <xdr:sp macro="" textlink="">
      <xdr:nvSpPr>
        <xdr:cNvPr id="2" name="Flecha: hacia abajo 1">
          <a:extLst>
            <a:ext uri="{FF2B5EF4-FFF2-40B4-BE49-F238E27FC236}">
              <a16:creationId xmlns:a16="http://schemas.microsoft.com/office/drawing/2014/main" id="{18BFBF8B-1047-4189-8097-5C0226CC7B1C}"/>
            </a:ext>
          </a:extLst>
        </xdr:cNvPr>
        <xdr:cNvSpPr/>
      </xdr:nvSpPr>
      <xdr:spPr>
        <a:xfrm>
          <a:off x="457200" y="4955843"/>
          <a:ext cx="254421" cy="30389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39687</xdr:colOff>
      <xdr:row>0</xdr:row>
      <xdr:rowOff>0</xdr:rowOff>
    </xdr:from>
    <xdr:to>
      <xdr:col>11</xdr:col>
      <xdr:colOff>388937</xdr:colOff>
      <xdr:row>4</xdr:row>
      <xdr:rowOff>34398</xdr:rowOff>
    </xdr:to>
    <xdr:pic>
      <xdr:nvPicPr>
        <xdr:cNvPr id="3" name="Imagen 2">
          <a:hlinkClick xmlns:r="http://schemas.openxmlformats.org/officeDocument/2006/relationships" r:id="rId1"/>
          <a:extLst>
            <a:ext uri="{FF2B5EF4-FFF2-40B4-BE49-F238E27FC236}">
              <a16:creationId xmlns:a16="http://schemas.microsoft.com/office/drawing/2014/main" id="{C1D7C070-D78D-4654-9B70-4B00309F52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87" y="0"/>
          <a:ext cx="601662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4</xdr:col>
      <xdr:colOff>357187</xdr:colOff>
      <xdr:row>72</xdr:row>
      <xdr:rowOff>95250</xdr:rowOff>
    </xdr:from>
    <xdr:to>
      <xdr:col>7</xdr:col>
      <xdr:colOff>566738</xdr:colOff>
      <xdr:row>74</xdr:row>
      <xdr:rowOff>47775</xdr:rowOff>
    </xdr:to>
    <xdr:grpSp>
      <xdr:nvGrpSpPr>
        <xdr:cNvPr id="4" name="Grupo 3">
          <a:extLst>
            <a:ext uri="{FF2B5EF4-FFF2-40B4-BE49-F238E27FC236}">
              <a16:creationId xmlns:a16="http://schemas.microsoft.com/office/drawing/2014/main" id="{5E087F40-EA3C-4534-95AF-7706697B55BA}"/>
            </a:ext>
          </a:extLst>
        </xdr:cNvPr>
        <xdr:cNvGrpSpPr/>
      </xdr:nvGrpSpPr>
      <xdr:grpSpPr>
        <a:xfrm>
          <a:off x="2057033" y="11723077"/>
          <a:ext cx="1630974" cy="32619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8121A6F2-21B5-498B-B202-03319E382BD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0A1696B8-77E0-45E8-965A-76712D78FBE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80655BCB-3623-499C-BF8F-EE5DAF8143C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6E082EB-F17A-4362-BE50-80F8488F968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4B6629A6-74E1-4A7B-B5DF-77C5D894C3A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104531</xdr:colOff>
      <xdr:row>32</xdr:row>
      <xdr:rowOff>84729</xdr:rowOff>
    </xdr:from>
    <xdr:to>
      <xdr:col>3</xdr:col>
      <xdr:colOff>408424</xdr:colOff>
      <xdr:row>33</xdr:row>
      <xdr:rowOff>148650</xdr:rowOff>
    </xdr:to>
    <xdr:sp macro="" textlink="">
      <xdr:nvSpPr>
        <xdr:cNvPr id="10" name="Flecha: hacia abajo 9">
          <a:extLst>
            <a:ext uri="{FF2B5EF4-FFF2-40B4-BE49-F238E27FC236}">
              <a16:creationId xmlns:a16="http://schemas.microsoft.com/office/drawing/2014/main" id="{5AA339FF-6635-49D2-9CD8-69AD319D3579}"/>
            </a:ext>
          </a:extLst>
        </xdr:cNvPr>
        <xdr:cNvSpPr/>
      </xdr:nvSpPr>
      <xdr:spPr>
        <a:xfrm rot="16200000">
          <a:off x="1386567" y="4955843"/>
          <a:ext cx="254421" cy="30389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329439</xdr:colOff>
      <xdr:row>44</xdr:row>
      <xdr:rowOff>12779</xdr:rowOff>
    </xdr:from>
    <xdr:to>
      <xdr:col>5</xdr:col>
      <xdr:colOff>501502</xdr:colOff>
      <xdr:row>44</xdr:row>
      <xdr:rowOff>164726</xdr:rowOff>
    </xdr:to>
    <xdr:sp macro="" textlink="">
      <xdr:nvSpPr>
        <xdr:cNvPr id="11" name="Flecha: hacia abajo 10">
          <a:extLst>
            <a:ext uri="{FF2B5EF4-FFF2-40B4-BE49-F238E27FC236}">
              <a16:creationId xmlns:a16="http://schemas.microsoft.com/office/drawing/2014/main" id="{0BC259BC-072B-403E-BF3E-EF125CFC13F9}"/>
            </a:ext>
          </a:extLst>
        </xdr:cNvPr>
        <xdr:cNvSpPr/>
      </xdr:nvSpPr>
      <xdr:spPr>
        <a:xfrm rot="16200000">
          <a:off x="2492147" y="6794046"/>
          <a:ext cx="151947" cy="17206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339498</xdr:colOff>
      <xdr:row>47</xdr:row>
      <xdr:rowOff>40822</xdr:rowOff>
    </xdr:from>
    <xdr:to>
      <xdr:col>5</xdr:col>
      <xdr:colOff>491445</xdr:colOff>
      <xdr:row>48</xdr:row>
      <xdr:rowOff>158456</xdr:rowOff>
    </xdr:to>
    <xdr:sp macro="" textlink="">
      <xdr:nvSpPr>
        <xdr:cNvPr id="12" name="Flecha: hacia abajo 10">
          <a:extLst>
            <a:ext uri="{FF2B5EF4-FFF2-40B4-BE49-F238E27FC236}">
              <a16:creationId xmlns:a16="http://schemas.microsoft.com/office/drawing/2014/main" id="{079B622C-4BE9-4ABD-8460-7112D228D3EA}"/>
            </a:ext>
          </a:extLst>
        </xdr:cNvPr>
        <xdr:cNvSpPr/>
      </xdr:nvSpPr>
      <xdr:spPr>
        <a:xfrm>
          <a:off x="2492148" y="7403647"/>
          <a:ext cx="151947" cy="174784"/>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329439</xdr:colOff>
      <xdr:row>52</xdr:row>
      <xdr:rowOff>3255</xdr:rowOff>
    </xdr:from>
    <xdr:to>
      <xdr:col>5</xdr:col>
      <xdr:colOff>501502</xdr:colOff>
      <xdr:row>52</xdr:row>
      <xdr:rowOff>155202</xdr:rowOff>
    </xdr:to>
    <xdr:sp macro="" textlink="">
      <xdr:nvSpPr>
        <xdr:cNvPr id="13" name="Flecha: hacia abajo 10">
          <a:extLst>
            <a:ext uri="{FF2B5EF4-FFF2-40B4-BE49-F238E27FC236}">
              <a16:creationId xmlns:a16="http://schemas.microsoft.com/office/drawing/2014/main" id="{E3443FAE-47D2-4E54-BB35-DC69E387D54C}"/>
            </a:ext>
          </a:extLst>
        </xdr:cNvPr>
        <xdr:cNvSpPr/>
      </xdr:nvSpPr>
      <xdr:spPr>
        <a:xfrm rot="16200000">
          <a:off x="2492147" y="8051347"/>
          <a:ext cx="151947" cy="17206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339498</xdr:colOff>
      <xdr:row>55</xdr:row>
      <xdr:rowOff>43543</xdr:rowOff>
    </xdr:from>
    <xdr:to>
      <xdr:col>5</xdr:col>
      <xdr:colOff>491445</xdr:colOff>
      <xdr:row>56</xdr:row>
      <xdr:rowOff>161178</xdr:rowOff>
    </xdr:to>
    <xdr:sp macro="" textlink="">
      <xdr:nvSpPr>
        <xdr:cNvPr id="14" name="Flecha: hacia abajo 10">
          <a:extLst>
            <a:ext uri="{FF2B5EF4-FFF2-40B4-BE49-F238E27FC236}">
              <a16:creationId xmlns:a16="http://schemas.microsoft.com/office/drawing/2014/main" id="{7A35987C-A2AB-4D32-990D-CBE84B7A1C02}"/>
            </a:ext>
          </a:extLst>
        </xdr:cNvPr>
        <xdr:cNvSpPr/>
      </xdr:nvSpPr>
      <xdr:spPr>
        <a:xfrm>
          <a:off x="2492148" y="8682718"/>
          <a:ext cx="151947" cy="174785"/>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329440</xdr:colOff>
      <xdr:row>60</xdr:row>
      <xdr:rowOff>5976</xdr:rowOff>
    </xdr:from>
    <xdr:to>
      <xdr:col>5</xdr:col>
      <xdr:colOff>501503</xdr:colOff>
      <xdr:row>60</xdr:row>
      <xdr:rowOff>157923</xdr:rowOff>
    </xdr:to>
    <xdr:sp macro="" textlink="">
      <xdr:nvSpPr>
        <xdr:cNvPr id="15" name="Flecha: hacia abajo 10">
          <a:extLst>
            <a:ext uri="{FF2B5EF4-FFF2-40B4-BE49-F238E27FC236}">
              <a16:creationId xmlns:a16="http://schemas.microsoft.com/office/drawing/2014/main" id="{1619FC22-22C9-4CEA-A3D0-464D568BF61C}"/>
            </a:ext>
          </a:extLst>
        </xdr:cNvPr>
        <xdr:cNvSpPr/>
      </xdr:nvSpPr>
      <xdr:spPr>
        <a:xfrm rot="16200000">
          <a:off x="2492148" y="9320893"/>
          <a:ext cx="151947" cy="17206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335416</xdr:colOff>
      <xdr:row>39</xdr:row>
      <xdr:rowOff>48760</xdr:rowOff>
    </xdr:from>
    <xdr:to>
      <xdr:col>5</xdr:col>
      <xdr:colOff>487363</xdr:colOff>
      <xdr:row>40</xdr:row>
      <xdr:rowOff>166394</xdr:rowOff>
    </xdr:to>
    <xdr:sp macro="" textlink="">
      <xdr:nvSpPr>
        <xdr:cNvPr id="16" name="Flecha: hacia abajo 10">
          <a:extLst>
            <a:ext uri="{FF2B5EF4-FFF2-40B4-BE49-F238E27FC236}">
              <a16:creationId xmlns:a16="http://schemas.microsoft.com/office/drawing/2014/main" id="{1D8510F0-2902-49B6-AE14-06B0C09D1AF8}"/>
            </a:ext>
          </a:extLst>
        </xdr:cNvPr>
        <xdr:cNvSpPr/>
      </xdr:nvSpPr>
      <xdr:spPr>
        <a:xfrm>
          <a:off x="2488066" y="6154285"/>
          <a:ext cx="151947" cy="174784"/>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5</xdr:col>
      <xdr:colOff>335416</xdr:colOff>
      <xdr:row>35</xdr:row>
      <xdr:rowOff>40822</xdr:rowOff>
    </xdr:from>
    <xdr:to>
      <xdr:col>5</xdr:col>
      <xdr:colOff>487363</xdr:colOff>
      <xdr:row>36</xdr:row>
      <xdr:rowOff>158455</xdr:rowOff>
    </xdr:to>
    <xdr:sp macro="" textlink="">
      <xdr:nvSpPr>
        <xdr:cNvPr id="17" name="Flecha: hacia abajo 10">
          <a:extLst>
            <a:ext uri="{FF2B5EF4-FFF2-40B4-BE49-F238E27FC236}">
              <a16:creationId xmlns:a16="http://schemas.microsoft.com/office/drawing/2014/main" id="{F3E78571-5B76-4AA8-8EED-D07FE0A335D0}"/>
            </a:ext>
          </a:extLst>
        </xdr:cNvPr>
        <xdr:cNvSpPr/>
      </xdr:nvSpPr>
      <xdr:spPr>
        <a:xfrm>
          <a:off x="2488066" y="5517697"/>
          <a:ext cx="151947" cy="174783"/>
        </a:xfrm>
        <a:prstGeom prst="downArrow">
          <a:avLst/>
        </a:prstGeom>
        <a:ln>
          <a:headEnd type="none" w="med" len="med"/>
          <a:tailEnd type="none" w="med" len="med"/>
        </a:ln>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246062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2562425A-5CFF-4CEE-9E78-B0EFEA675C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9162"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293688</xdr:colOff>
      <xdr:row>72</xdr:row>
      <xdr:rowOff>71437</xdr:rowOff>
    </xdr:from>
    <xdr:to>
      <xdr:col>10</xdr:col>
      <xdr:colOff>257176</xdr:colOff>
      <xdr:row>74</xdr:row>
      <xdr:rowOff>16025</xdr:rowOff>
    </xdr:to>
    <xdr:grpSp>
      <xdr:nvGrpSpPr>
        <xdr:cNvPr id="3" name="Grupo 2">
          <a:extLst>
            <a:ext uri="{FF2B5EF4-FFF2-40B4-BE49-F238E27FC236}">
              <a16:creationId xmlns:a16="http://schemas.microsoft.com/office/drawing/2014/main" id="{859FB40D-69E7-49B4-A837-E56B5F91C053}"/>
            </a:ext>
          </a:extLst>
        </xdr:cNvPr>
        <xdr:cNvGrpSpPr/>
      </xdr:nvGrpSpPr>
      <xdr:grpSpPr>
        <a:xfrm>
          <a:off x="2103438" y="11303610"/>
          <a:ext cx="1619373"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11D5EE08-E255-41DD-B3F2-1268488046E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0A17C77D-CB2A-48A8-BA26-BBBDE8EB094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62BA02F-82BC-484A-84E2-E676FEB5423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68E2C3FB-DD0B-4FC4-BC64-FA3EA641B82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DB6BFFBB-A292-4466-8B92-8D2E9CB6AD7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246062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5AC59784-7D23-442D-9404-530F168189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9162"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293688</xdr:colOff>
      <xdr:row>72</xdr:row>
      <xdr:rowOff>71437</xdr:rowOff>
    </xdr:from>
    <xdr:to>
      <xdr:col>10</xdr:col>
      <xdr:colOff>257176</xdr:colOff>
      <xdr:row>74</xdr:row>
      <xdr:rowOff>16025</xdr:rowOff>
    </xdr:to>
    <xdr:grpSp>
      <xdr:nvGrpSpPr>
        <xdr:cNvPr id="3" name="Grupo 2">
          <a:extLst>
            <a:ext uri="{FF2B5EF4-FFF2-40B4-BE49-F238E27FC236}">
              <a16:creationId xmlns:a16="http://schemas.microsoft.com/office/drawing/2014/main" id="{75D1B4AD-FE16-4EB7-BB3E-AEE95333517A}"/>
            </a:ext>
          </a:extLst>
        </xdr:cNvPr>
        <xdr:cNvGrpSpPr/>
      </xdr:nvGrpSpPr>
      <xdr:grpSpPr>
        <a:xfrm>
          <a:off x="2103438" y="11303610"/>
          <a:ext cx="1619373"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5FCB389-C1A5-44DF-BE06-841E9415ABF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5765D3F-A59F-4924-839C-C250206BDB6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CD79B21-AFB5-464A-9E69-29A4AB7FBB8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C4FD483-6C4F-4C84-9E2C-BA06E8A3AC9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65D21C1-326A-4D6A-8EC8-FAF2450ABB8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55562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DFAFD776-7F29-4BB3-8555-FDCC1AC622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9162"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63499</xdr:colOff>
      <xdr:row>67</xdr:row>
      <xdr:rowOff>47624</xdr:rowOff>
    </xdr:from>
    <xdr:to>
      <xdr:col>10</xdr:col>
      <xdr:colOff>161925</xdr:colOff>
      <xdr:row>68</xdr:row>
      <xdr:rowOff>182712</xdr:rowOff>
    </xdr:to>
    <xdr:grpSp>
      <xdr:nvGrpSpPr>
        <xdr:cNvPr id="3" name="Grupo 2">
          <a:extLst>
            <a:ext uri="{FF2B5EF4-FFF2-40B4-BE49-F238E27FC236}">
              <a16:creationId xmlns:a16="http://schemas.microsoft.com/office/drawing/2014/main" id="{38DA196D-5CFE-499F-B3E8-15A5C5D1DA36}"/>
            </a:ext>
          </a:extLst>
        </xdr:cNvPr>
        <xdr:cNvGrpSpPr/>
      </xdr:nvGrpSpPr>
      <xdr:grpSpPr>
        <a:xfrm>
          <a:off x="2087562" y="10779124"/>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A7CB3AE-0B4D-4FBE-AA6F-31F2D72370F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1D74632-890D-4775-AC69-A7717F7C284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EEF0F8D-39A5-4D65-A5BE-9D988E11095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B3E2E996-408C-4E50-A5D4-0FB19EDE53B1}"/>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979CE1AC-0A09-400C-9103-EBD748C9A17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55562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58DCE607-FAED-40A1-B918-BE633C1498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9162"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63499</xdr:colOff>
      <xdr:row>67</xdr:row>
      <xdr:rowOff>47624</xdr:rowOff>
    </xdr:from>
    <xdr:to>
      <xdr:col>10</xdr:col>
      <xdr:colOff>161925</xdr:colOff>
      <xdr:row>68</xdr:row>
      <xdr:rowOff>182712</xdr:rowOff>
    </xdr:to>
    <xdr:grpSp>
      <xdr:nvGrpSpPr>
        <xdr:cNvPr id="3" name="Grupo 2">
          <a:extLst>
            <a:ext uri="{FF2B5EF4-FFF2-40B4-BE49-F238E27FC236}">
              <a16:creationId xmlns:a16="http://schemas.microsoft.com/office/drawing/2014/main" id="{E42D85ED-2B9E-49CE-A377-8375A8ED8AC8}"/>
            </a:ext>
          </a:extLst>
        </xdr:cNvPr>
        <xdr:cNvGrpSpPr/>
      </xdr:nvGrpSpPr>
      <xdr:grpSpPr>
        <a:xfrm>
          <a:off x="2087562" y="10779124"/>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DCA7009-3A12-491C-A431-43090CBB804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138D03A-E74E-45F7-AEBB-A490A02C7FA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A8914E2B-D2E4-4CE2-A32E-A233012A8AD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4834CB61-52EA-4078-9FDA-BA6FAEF40B8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028EE422-70A6-4260-B88C-DF395AECD6D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15875</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3890E11A-BDDB-4310-9511-7E5B85CBFF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757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15875</xdr:colOff>
      <xdr:row>43</xdr:row>
      <xdr:rowOff>15875</xdr:rowOff>
    </xdr:from>
    <xdr:to>
      <xdr:col>15</xdr:col>
      <xdr:colOff>0</xdr:colOff>
      <xdr:row>51</xdr:row>
      <xdr:rowOff>158750</xdr:rowOff>
    </xdr:to>
    <xdr:sp macro="" textlink="">
      <xdr:nvSpPr>
        <xdr:cNvPr id="3" name="CuadroTexto 2">
          <a:extLst>
            <a:ext uri="{FF2B5EF4-FFF2-40B4-BE49-F238E27FC236}">
              <a16:creationId xmlns:a16="http://schemas.microsoft.com/office/drawing/2014/main" id="{072AE59D-BE82-4F38-9859-09B34B887827}"/>
            </a:ext>
          </a:extLst>
        </xdr:cNvPr>
        <xdr:cNvSpPr txBox="1"/>
      </xdr:nvSpPr>
      <xdr:spPr>
        <a:xfrm>
          <a:off x="301625" y="6978650"/>
          <a:ext cx="5394325" cy="1666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Peter. My family and I do many activities during the day.</a:t>
          </a:r>
        </a:p>
        <a:p>
          <a:r>
            <a:rPr lang="es-CO" sz="1100"/>
            <a:t>In the morning my mother prepares the breakfast in the kitchen. My sister eats the breakfast with my father and my mother. I eat the breakfast with my brother. My sister and my father work together. They work in a supermarket. My mother doesn’t work in the supermarket but she works in the house. She does many things. She cleans the house, she prepares the food, she feeds the animals, and she washes the clothes.</a:t>
          </a:r>
        </a:p>
        <a:p>
          <a:r>
            <a:rPr lang="es-CO" sz="1100"/>
            <a:t>My brother studies at the university. He studies International Business. I don’t study at the university but I study at school. We are a good family and we live very happy.</a:t>
          </a:r>
        </a:p>
        <a:p>
          <a:endParaRPr lang="es-CO" sz="1100"/>
        </a:p>
      </xdr:txBody>
    </xdr:sp>
    <xdr:clientData/>
  </xdr:twoCellAnchor>
  <xdr:twoCellAnchor>
    <xdr:from>
      <xdr:col>5</xdr:col>
      <xdr:colOff>214312</xdr:colOff>
      <xdr:row>76</xdr:row>
      <xdr:rowOff>79375</xdr:rowOff>
    </xdr:from>
    <xdr:to>
      <xdr:col>9</xdr:col>
      <xdr:colOff>273051</xdr:colOff>
      <xdr:row>78</xdr:row>
      <xdr:rowOff>23963</xdr:rowOff>
    </xdr:to>
    <xdr:grpSp>
      <xdr:nvGrpSpPr>
        <xdr:cNvPr id="4" name="Grupo 3">
          <a:extLst>
            <a:ext uri="{FF2B5EF4-FFF2-40B4-BE49-F238E27FC236}">
              <a16:creationId xmlns:a16="http://schemas.microsoft.com/office/drawing/2014/main" id="{9BC88252-141C-4101-A3B9-D0ACE92670AE}"/>
            </a:ext>
          </a:extLst>
        </xdr:cNvPr>
        <xdr:cNvGrpSpPr/>
      </xdr:nvGrpSpPr>
      <xdr:grpSpPr>
        <a:xfrm>
          <a:off x="2060697" y="12410587"/>
          <a:ext cx="1619373"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A183EAA4-3041-4992-9237-C1898374D01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D32488F-3D04-4B51-BFD7-E6AAC19461E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DD20ACB-CE9A-40D8-A7E9-0F921BFED35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36B6D4BF-7CD1-4317-A066-64C431CC4E3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3E24712-7260-4379-82F6-55DF5ADDAFF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pacho8a.com/ingl%C3%A9s/curso-ingl%C3%A9s-desde-cero/lecci%C3%B3n-13/"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532-A733-4728-BE05-B0A7195381F5}">
  <dimension ref="A1:R104"/>
  <sheetViews>
    <sheetView showGridLines="0" showRowColHeaders="0" tabSelected="1" showRuler="0" showWhiteSpace="0" zoomScale="130" zoomScaleNormal="130" zoomScaleSheetLayoutView="96" workbookViewId="0">
      <selection activeCell="K15" sqref="K15:N16"/>
    </sheetView>
  </sheetViews>
  <sheetFormatPr baseColWidth="10" defaultColWidth="0" defaultRowHeight="0" customHeight="1" zeroHeight="1" x14ac:dyDescent="0.25"/>
  <cols>
    <col min="1" max="2" width="5.7109375" customWidth="1"/>
    <col min="3" max="3" width="6.140625" customWidth="1"/>
    <col min="4" max="5" width="5.7109375" customWidth="1"/>
    <col min="6" max="6" width="7.28515625" customWidth="1"/>
    <col min="7" max="8" width="6.7109375" customWidth="1"/>
    <col min="9" max="11" width="5.7109375" customWidth="1"/>
    <col min="12" max="12" width="6.5703125" customWidth="1"/>
    <col min="13" max="16" width="5.7109375" customWidth="1"/>
    <col min="17" max="18" width="6.5703125" hidden="1" customWidth="1"/>
    <col min="19" max="16384" width="10.85546875" hidden="1"/>
  </cols>
  <sheetData>
    <row r="1" spans="2:16" ht="15" x14ac:dyDescent="0.25"/>
    <row r="2" spans="2:16" ht="15" x14ac:dyDescent="0.25">
      <c r="B2" s="1"/>
      <c r="C2" s="1"/>
      <c r="D2" s="1"/>
      <c r="E2" s="1"/>
      <c r="F2" s="1"/>
      <c r="G2" s="1"/>
      <c r="H2" s="1"/>
      <c r="I2" s="1"/>
      <c r="J2" s="1"/>
      <c r="K2" s="1"/>
      <c r="L2" s="1"/>
      <c r="M2" s="1"/>
      <c r="N2" s="1"/>
      <c r="O2" s="1"/>
      <c r="P2" s="1"/>
    </row>
    <row r="3" spans="2:16" ht="15" x14ac:dyDescent="0.25">
      <c r="B3" s="2"/>
      <c r="C3" s="2"/>
      <c r="D3" s="3"/>
      <c r="E3" s="3"/>
      <c r="F3" s="3"/>
      <c r="G3" s="3"/>
      <c r="H3" s="3"/>
      <c r="I3" s="3"/>
      <c r="J3" s="3"/>
      <c r="K3" s="3"/>
      <c r="L3" s="3"/>
      <c r="M3" s="3"/>
      <c r="N3" s="3"/>
      <c r="O3" s="2"/>
      <c r="P3" s="2"/>
    </row>
    <row r="4" spans="2:16" ht="5.0999999999999996" customHeight="1" x14ac:dyDescent="0.25">
      <c r="B4" s="2"/>
      <c r="C4" s="2"/>
      <c r="D4" s="3"/>
      <c r="E4" s="3"/>
      <c r="F4" s="3"/>
      <c r="G4" s="3"/>
      <c r="H4" s="3"/>
      <c r="I4" s="3"/>
      <c r="J4" s="3"/>
      <c r="K4" s="3"/>
      <c r="L4" s="3"/>
      <c r="M4" s="3"/>
      <c r="N4" s="3"/>
      <c r="O4" s="2"/>
      <c r="P4" s="2"/>
    </row>
    <row r="5" spans="2:16" ht="15" x14ac:dyDescent="0.25">
      <c r="B5" s="4" t="s">
        <v>0</v>
      </c>
      <c r="C5" s="4"/>
      <c r="D5" s="4"/>
      <c r="E5" s="4"/>
      <c r="F5" s="4"/>
      <c r="G5" s="4"/>
      <c r="H5" s="4"/>
      <c r="I5" s="4"/>
      <c r="J5" s="4"/>
      <c r="K5" s="4"/>
      <c r="L5" s="4"/>
      <c r="M5" s="4"/>
      <c r="N5" s="4"/>
      <c r="O5" s="4"/>
      <c r="P5" s="1"/>
    </row>
    <row r="6" spans="2:16" ht="4.5" customHeight="1" x14ac:dyDescent="0.25">
      <c r="B6" s="2"/>
      <c r="C6" s="2"/>
      <c r="D6" s="3"/>
      <c r="E6" s="3"/>
      <c r="F6" s="3"/>
      <c r="G6" s="3"/>
      <c r="H6" s="3"/>
      <c r="I6" s="3"/>
      <c r="J6" s="3"/>
      <c r="K6" s="3"/>
      <c r="L6" s="3"/>
      <c r="M6" s="3"/>
      <c r="N6" s="3"/>
      <c r="O6" s="2"/>
      <c r="P6" s="2"/>
    </row>
    <row r="7" spans="2:16" ht="15" customHeight="1" x14ac:dyDescent="0.25">
      <c r="B7" s="5" t="s">
        <v>1</v>
      </c>
      <c r="C7" s="5"/>
      <c r="D7" s="5"/>
      <c r="E7" s="5"/>
      <c r="F7" s="5"/>
      <c r="G7" s="5"/>
      <c r="H7" s="5"/>
      <c r="I7" s="5"/>
      <c r="J7" s="5"/>
      <c r="K7" s="5"/>
      <c r="L7" s="5"/>
      <c r="M7" s="5"/>
      <c r="N7" s="5"/>
      <c r="O7" s="5"/>
      <c r="P7" s="2"/>
    </row>
    <row r="8" spans="2:16" ht="4.5" customHeight="1" x14ac:dyDescent="0.25">
      <c r="B8" s="2"/>
      <c r="C8" s="2"/>
      <c r="D8" s="3"/>
      <c r="E8" s="3"/>
      <c r="F8" s="3"/>
      <c r="G8" s="3"/>
      <c r="H8" s="3"/>
      <c r="I8" s="3"/>
      <c r="J8" s="3"/>
      <c r="K8" s="3"/>
      <c r="L8" s="3"/>
      <c r="M8" s="3"/>
      <c r="N8" s="3"/>
      <c r="O8" s="2"/>
      <c r="P8" s="2"/>
    </row>
    <row r="9" spans="2:16" ht="15" x14ac:dyDescent="0.25">
      <c r="B9" s="2"/>
      <c r="C9" s="6"/>
      <c r="D9" s="6"/>
      <c r="E9" s="6"/>
      <c r="F9" s="6"/>
      <c r="G9" s="7" t="s">
        <v>2</v>
      </c>
      <c r="H9" s="7"/>
      <c r="I9" s="7"/>
      <c r="J9" s="7"/>
      <c r="K9" s="7" t="s">
        <v>3</v>
      </c>
      <c r="L9" s="7"/>
      <c r="M9" s="7"/>
      <c r="N9" s="7"/>
      <c r="O9" s="2"/>
      <c r="P9" s="2"/>
    </row>
    <row r="10" spans="2:16" ht="15.75" customHeight="1" x14ac:dyDescent="0.25">
      <c r="B10" s="2"/>
      <c r="C10" s="6"/>
      <c r="D10" s="6"/>
      <c r="E10" s="6"/>
      <c r="F10" s="6"/>
      <c r="G10" s="7" t="s">
        <v>4</v>
      </c>
      <c r="H10" s="7"/>
      <c r="I10" s="7"/>
      <c r="J10" s="7"/>
      <c r="K10" s="7" t="s">
        <v>5</v>
      </c>
      <c r="L10" s="7"/>
      <c r="M10" s="7"/>
      <c r="N10" s="7"/>
      <c r="O10" s="2"/>
      <c r="P10" s="2"/>
    </row>
    <row r="11" spans="2:16" ht="15.75" customHeight="1" x14ac:dyDescent="0.25">
      <c r="B11" s="3"/>
      <c r="C11" s="6"/>
      <c r="D11" s="6"/>
      <c r="E11" s="6"/>
      <c r="F11" s="6"/>
      <c r="G11" s="7"/>
      <c r="H11" s="7"/>
      <c r="I11" s="7"/>
      <c r="J11" s="7"/>
      <c r="K11" s="7"/>
      <c r="L11" s="7"/>
      <c r="M11" s="7"/>
      <c r="N11" s="7"/>
      <c r="O11" s="2"/>
      <c r="P11" s="3"/>
    </row>
    <row r="12" spans="2:16" ht="15" x14ac:dyDescent="0.25">
      <c r="C12" s="6"/>
      <c r="D12" s="6"/>
      <c r="E12" s="6"/>
      <c r="F12" s="6"/>
      <c r="G12" s="7"/>
      <c r="H12" s="7"/>
      <c r="I12" s="7"/>
      <c r="J12" s="7"/>
      <c r="K12" s="7"/>
      <c r="L12" s="7"/>
      <c r="M12" s="7"/>
      <c r="N12" s="7"/>
      <c r="O12" s="2"/>
    </row>
    <row r="13" spans="2:16" ht="15" x14ac:dyDescent="0.25">
      <c r="C13" s="6"/>
      <c r="D13" s="6"/>
      <c r="E13" s="6"/>
      <c r="F13" s="6"/>
      <c r="G13" s="7"/>
      <c r="H13" s="7"/>
      <c r="I13" s="7"/>
      <c r="J13" s="7"/>
      <c r="K13" s="7"/>
      <c r="L13" s="7"/>
      <c r="M13" s="7"/>
      <c r="N13" s="7"/>
      <c r="O13" s="2"/>
    </row>
    <row r="14" spans="2:16" ht="15" customHeight="1" x14ac:dyDescent="0.25">
      <c r="C14" s="6"/>
      <c r="D14" s="6"/>
      <c r="E14" s="6"/>
      <c r="F14" s="6"/>
      <c r="G14" s="8" t="s">
        <v>6</v>
      </c>
      <c r="H14" s="8"/>
      <c r="I14" s="8"/>
      <c r="J14" s="8"/>
      <c r="K14" s="9" t="s">
        <v>7</v>
      </c>
      <c r="L14" s="9"/>
      <c r="M14" s="9"/>
      <c r="N14" s="9"/>
      <c r="O14" s="2"/>
    </row>
    <row r="15" spans="2:16" ht="15" x14ac:dyDescent="0.25">
      <c r="C15" s="6"/>
      <c r="D15" s="6"/>
      <c r="E15" s="6"/>
      <c r="F15" s="6"/>
      <c r="G15" s="8"/>
      <c r="H15" s="8"/>
      <c r="I15" s="8"/>
      <c r="J15" s="8"/>
      <c r="K15" s="10"/>
      <c r="L15" s="10"/>
      <c r="M15" s="10"/>
      <c r="N15" s="10"/>
      <c r="O15" s="2"/>
    </row>
    <row r="16" spans="2:16" ht="14.25" customHeight="1" x14ac:dyDescent="0.25">
      <c r="C16" s="6"/>
      <c r="D16" s="6"/>
      <c r="E16" s="6"/>
      <c r="F16" s="6"/>
      <c r="G16" s="8"/>
      <c r="H16" s="8"/>
      <c r="I16" s="8"/>
      <c r="J16" s="8"/>
      <c r="K16" s="11"/>
      <c r="L16" s="11"/>
      <c r="M16" s="11"/>
      <c r="N16" s="11"/>
      <c r="O16" s="12"/>
    </row>
    <row r="17" spans="2:16" ht="15" x14ac:dyDescent="0.25">
      <c r="C17" s="6"/>
      <c r="D17" s="6"/>
      <c r="E17" s="6"/>
      <c r="F17" s="6"/>
      <c r="G17" s="8"/>
      <c r="H17" s="8"/>
      <c r="I17" s="8"/>
      <c r="J17" s="8"/>
      <c r="K17" s="13" t="str">
        <f>IF(M67="mostrar","There’s some flour on the table.","")</f>
        <v/>
      </c>
      <c r="L17" s="14"/>
      <c r="M17" s="14"/>
      <c r="N17" s="15"/>
      <c r="O17" s="12"/>
    </row>
    <row r="18" spans="2:16" ht="15" customHeight="1" x14ac:dyDescent="0.25">
      <c r="C18" s="16"/>
      <c r="D18" s="16"/>
      <c r="E18" s="16"/>
      <c r="F18" s="16"/>
      <c r="G18" s="9" t="s">
        <v>8</v>
      </c>
      <c r="H18" s="9"/>
      <c r="I18" s="9"/>
      <c r="J18" s="9"/>
      <c r="K18" s="9" t="s">
        <v>9</v>
      </c>
      <c r="L18" s="9"/>
      <c r="M18" s="9"/>
      <c r="N18" s="9"/>
      <c r="O18" s="12"/>
    </row>
    <row r="19" spans="2:16" ht="15" x14ac:dyDescent="0.25">
      <c r="C19" s="16"/>
      <c r="D19" s="16"/>
      <c r="E19" s="16"/>
      <c r="F19" s="16"/>
      <c r="G19" s="10"/>
      <c r="H19" s="10"/>
      <c r="I19" s="10"/>
      <c r="J19" s="10"/>
      <c r="K19" s="10"/>
      <c r="L19" s="10"/>
      <c r="M19" s="10"/>
      <c r="N19" s="10"/>
      <c r="O19" s="12"/>
    </row>
    <row r="20" spans="2:16" ht="14.25" customHeight="1" x14ac:dyDescent="0.25">
      <c r="C20" s="16"/>
      <c r="D20" s="16"/>
      <c r="E20" s="16"/>
      <c r="F20" s="16"/>
      <c r="G20" s="11"/>
      <c r="H20" s="11"/>
      <c r="I20" s="11"/>
      <c r="J20" s="11"/>
      <c r="K20" s="11"/>
      <c r="L20" s="11"/>
      <c r="M20" s="11"/>
      <c r="N20" s="11"/>
      <c r="O20" s="12"/>
    </row>
    <row r="21" spans="2:16" ht="15" x14ac:dyDescent="0.25">
      <c r="C21" s="16"/>
      <c r="D21" s="16"/>
      <c r="E21" s="16"/>
      <c r="F21" s="16"/>
      <c r="G21" s="13" t="str">
        <f>IF(M67="mostrar","How much salt is there in the egg?","")</f>
        <v/>
      </c>
      <c r="H21" s="14"/>
      <c r="I21" s="14"/>
      <c r="J21" s="15"/>
      <c r="K21" s="13" t="str">
        <f>IF(M67="mostrar","There’s a pinch of salt in the egg.","")</f>
        <v/>
      </c>
      <c r="L21" s="14"/>
      <c r="M21" s="14"/>
      <c r="N21" s="15"/>
      <c r="O21" s="12"/>
    </row>
    <row r="22" spans="2:16" ht="14.25" customHeight="1" x14ac:dyDescent="0.25">
      <c r="C22" s="16"/>
      <c r="D22" s="16"/>
      <c r="E22" s="16"/>
      <c r="F22" s="16"/>
      <c r="G22" s="9" t="s">
        <v>10</v>
      </c>
      <c r="H22" s="9"/>
      <c r="I22" s="9"/>
      <c r="J22" s="9"/>
      <c r="K22" s="17" t="s">
        <v>11</v>
      </c>
      <c r="L22" s="17"/>
      <c r="M22" s="17"/>
      <c r="N22" s="17"/>
      <c r="O22" s="12"/>
    </row>
    <row r="23" spans="2:16" ht="15" x14ac:dyDescent="0.25">
      <c r="C23" s="16"/>
      <c r="D23" s="16"/>
      <c r="E23" s="16"/>
      <c r="F23" s="16"/>
      <c r="G23" s="10"/>
      <c r="H23" s="10"/>
      <c r="I23" s="10"/>
      <c r="J23" s="10"/>
      <c r="K23" s="10"/>
      <c r="L23" s="10"/>
      <c r="M23" s="10"/>
      <c r="N23" s="10"/>
      <c r="O23" s="12"/>
    </row>
    <row r="24" spans="2:16" ht="14.25" customHeight="1" x14ac:dyDescent="0.25">
      <c r="C24" s="16"/>
      <c r="D24" s="16"/>
      <c r="E24" s="16"/>
      <c r="F24" s="16"/>
      <c r="G24" s="11"/>
      <c r="H24" s="11"/>
      <c r="I24" s="11"/>
      <c r="J24" s="11"/>
      <c r="K24" s="11"/>
      <c r="L24" s="11"/>
      <c r="M24" s="11"/>
      <c r="N24" s="11"/>
      <c r="O24" s="18"/>
    </row>
    <row r="25" spans="2:16" ht="15" x14ac:dyDescent="0.25">
      <c r="C25" s="16"/>
      <c r="D25" s="16"/>
      <c r="E25" s="16"/>
      <c r="F25" s="16"/>
      <c r="G25" s="13" t="str">
        <f>IF(M67="mostrar","How much sand is there in the desert?","")</f>
        <v/>
      </c>
      <c r="H25" s="14"/>
      <c r="I25" s="14"/>
      <c r="J25" s="15"/>
      <c r="K25" s="19" t="str">
        <f>IF(M67="mostrar","There´s a lot / There´s a lot of sand in the desert.","")</f>
        <v/>
      </c>
      <c r="L25" s="20"/>
      <c r="M25" s="20"/>
      <c r="N25" s="21"/>
      <c r="O25" s="22"/>
    </row>
    <row r="26" spans="2:16" ht="15" customHeight="1" x14ac:dyDescent="0.25">
      <c r="C26" s="23"/>
      <c r="D26" s="23"/>
      <c r="E26" s="23"/>
      <c r="F26" s="23"/>
      <c r="G26" s="8" t="s">
        <v>12</v>
      </c>
      <c r="H26" s="8"/>
      <c r="I26" s="8"/>
      <c r="J26" s="8"/>
      <c r="K26" s="24" t="s">
        <v>13</v>
      </c>
      <c r="L26" s="24"/>
      <c r="M26" s="24"/>
      <c r="N26" s="24"/>
      <c r="O26" s="25"/>
    </row>
    <row r="27" spans="2:16" ht="15" x14ac:dyDescent="0.25">
      <c r="B27" s="26"/>
      <c r="C27" s="23"/>
      <c r="D27" s="23"/>
      <c r="E27" s="23"/>
      <c r="F27" s="23"/>
      <c r="G27" s="8"/>
      <c r="H27" s="8"/>
      <c r="I27" s="8"/>
      <c r="J27" s="8"/>
      <c r="K27" s="10"/>
      <c r="L27" s="10"/>
      <c r="M27" s="10"/>
      <c r="N27" s="10"/>
      <c r="P27" s="26"/>
    </row>
    <row r="28" spans="2:16" ht="15" x14ac:dyDescent="0.25">
      <c r="C28" s="23"/>
      <c r="D28" s="23"/>
      <c r="E28" s="23"/>
      <c r="F28" s="23"/>
      <c r="G28" s="8"/>
      <c r="H28" s="8"/>
      <c r="I28" s="8"/>
      <c r="J28" s="8"/>
      <c r="K28" s="11"/>
      <c r="L28" s="11"/>
      <c r="M28" s="11"/>
      <c r="N28" s="11"/>
      <c r="O28" s="1"/>
    </row>
    <row r="29" spans="2:16" ht="15" customHeight="1" x14ac:dyDescent="0.25">
      <c r="C29" s="23"/>
      <c r="D29" s="23"/>
      <c r="E29" s="23"/>
      <c r="F29" s="23"/>
      <c r="G29" s="8"/>
      <c r="H29" s="8"/>
      <c r="I29" s="8"/>
      <c r="J29" s="8"/>
      <c r="K29" s="13" t="str">
        <f>IF(M67="mostrar","There´s a little bit of oil in the frying pan.","")</f>
        <v/>
      </c>
      <c r="L29" s="14"/>
      <c r="M29" s="14"/>
      <c r="N29" s="15"/>
      <c r="O29" s="12"/>
    </row>
    <row r="30" spans="2:16" ht="15" customHeight="1" x14ac:dyDescent="0.25">
      <c r="C30" s="16"/>
      <c r="D30" s="16"/>
      <c r="E30" s="16"/>
      <c r="F30" s="16"/>
      <c r="G30" s="9" t="s">
        <v>14</v>
      </c>
      <c r="H30" s="9"/>
      <c r="I30" s="9"/>
      <c r="J30" s="9"/>
      <c r="K30" s="8" t="s">
        <v>15</v>
      </c>
      <c r="L30" s="8"/>
      <c r="M30" s="8"/>
      <c r="N30" s="8"/>
      <c r="O30" s="12"/>
    </row>
    <row r="31" spans="2:16" ht="15" x14ac:dyDescent="0.25">
      <c r="C31" s="16"/>
      <c r="D31" s="16"/>
      <c r="E31" s="16"/>
      <c r="F31" s="16"/>
      <c r="G31" s="10"/>
      <c r="H31" s="10"/>
      <c r="I31" s="10"/>
      <c r="J31" s="10"/>
      <c r="K31" s="8"/>
      <c r="L31" s="8"/>
      <c r="M31" s="8"/>
      <c r="N31" s="8"/>
      <c r="O31" s="12"/>
    </row>
    <row r="32" spans="2:16" ht="14.25" customHeight="1" x14ac:dyDescent="0.25">
      <c r="C32" s="16"/>
      <c r="D32" s="16"/>
      <c r="E32" s="16"/>
      <c r="F32" s="16"/>
      <c r="G32" s="11"/>
      <c r="H32" s="11"/>
      <c r="I32" s="11"/>
      <c r="J32" s="11"/>
      <c r="K32" s="8"/>
      <c r="L32" s="8"/>
      <c r="M32" s="8"/>
      <c r="N32" s="8"/>
      <c r="O32" s="12"/>
    </row>
    <row r="33" spans="2:15" ht="15" x14ac:dyDescent="0.25">
      <c r="C33" s="16"/>
      <c r="D33" s="16"/>
      <c r="E33" s="16"/>
      <c r="F33" s="16"/>
      <c r="G33" s="27" t="str">
        <f>IF(M67="mostrar","How much orange juice is there in the glass?","")</f>
        <v/>
      </c>
      <c r="H33" s="28"/>
      <c r="I33" s="28"/>
      <c r="J33" s="29"/>
      <c r="K33" s="8"/>
      <c r="L33" s="8"/>
      <c r="M33" s="8"/>
      <c r="N33" s="8"/>
      <c r="O33" s="30"/>
    </row>
    <row r="34" spans="2:15" ht="4.5" customHeight="1" x14ac:dyDescent="0.25">
      <c r="C34" s="12"/>
      <c r="D34" s="12"/>
      <c r="E34" s="12"/>
      <c r="F34" s="12"/>
      <c r="G34" s="31"/>
      <c r="H34" s="31"/>
      <c r="I34" s="31"/>
      <c r="J34" s="31"/>
      <c r="K34" s="12"/>
      <c r="L34" s="12"/>
      <c r="M34" s="12"/>
      <c r="N34" s="12"/>
      <c r="O34" s="12"/>
    </row>
    <row r="35" spans="2:15" ht="15.75" customHeight="1" x14ac:dyDescent="0.25">
      <c r="B35" s="5" t="s">
        <v>16</v>
      </c>
      <c r="C35" s="5"/>
      <c r="D35" s="5"/>
      <c r="E35" s="5"/>
      <c r="F35" s="5"/>
      <c r="G35" s="5"/>
      <c r="H35" s="5"/>
      <c r="I35" s="5"/>
      <c r="J35" s="5"/>
      <c r="K35" s="5"/>
      <c r="L35" s="5"/>
      <c r="M35" s="5"/>
      <c r="N35" s="5"/>
      <c r="O35" s="12"/>
    </row>
    <row r="36" spans="2:15" ht="4.5" customHeight="1" x14ac:dyDescent="0.25">
      <c r="C36" s="12"/>
      <c r="D36" s="12"/>
      <c r="E36" s="12"/>
      <c r="F36" s="12"/>
      <c r="G36" s="31"/>
      <c r="H36" s="31"/>
      <c r="I36" s="31"/>
      <c r="J36" s="31"/>
      <c r="K36" s="12"/>
      <c r="L36" s="12"/>
      <c r="M36" s="12"/>
      <c r="N36" s="12"/>
      <c r="O36" s="12"/>
    </row>
    <row r="37" spans="2:15" ht="15" x14ac:dyDescent="0.25">
      <c r="C37" s="32" t="s">
        <v>17</v>
      </c>
      <c r="D37" s="32"/>
      <c r="E37" s="32"/>
      <c r="F37" s="32"/>
      <c r="G37" s="32"/>
      <c r="H37" s="32"/>
      <c r="I37" s="32"/>
      <c r="J37" s="32"/>
      <c r="K37" s="32"/>
      <c r="L37" s="32"/>
      <c r="M37" s="32"/>
      <c r="N37" s="32"/>
      <c r="O37" s="12"/>
    </row>
    <row r="38" spans="2:15" ht="15" x14ac:dyDescent="0.25">
      <c r="C38" s="33"/>
      <c r="D38" s="33"/>
      <c r="E38" s="33"/>
      <c r="F38" s="33"/>
      <c r="G38" s="33"/>
      <c r="H38" s="33"/>
      <c r="I38" s="33"/>
      <c r="J38" s="33"/>
      <c r="K38" s="33"/>
      <c r="L38" s="33"/>
      <c r="M38" s="33"/>
      <c r="N38" s="33"/>
      <c r="O38" s="12"/>
    </row>
    <row r="39" spans="2:15" ht="15" x14ac:dyDescent="0.25">
      <c r="C39" s="34" t="str">
        <f>IF(M67="mostrar","Hi / hello Alex. How many green apples are there in the fridge?","")</f>
        <v/>
      </c>
      <c r="D39" s="12"/>
      <c r="E39" s="12"/>
      <c r="F39" s="12"/>
      <c r="G39" s="12"/>
      <c r="H39" s="12"/>
      <c r="I39" s="12"/>
      <c r="J39" s="12"/>
      <c r="K39" s="31"/>
      <c r="L39" s="31"/>
      <c r="M39" s="31"/>
      <c r="N39" s="31"/>
      <c r="O39" s="12"/>
    </row>
    <row r="40" spans="2:15" ht="5.0999999999999996" customHeight="1" x14ac:dyDescent="0.25">
      <c r="C40" s="35"/>
      <c r="D40" s="12"/>
      <c r="E40" s="12"/>
      <c r="F40" s="12"/>
      <c r="G40" s="12"/>
      <c r="H40" s="12"/>
      <c r="I40" s="12"/>
      <c r="J40" s="12"/>
      <c r="K40" s="31"/>
      <c r="L40" s="31"/>
      <c r="M40" s="31"/>
      <c r="N40" s="31"/>
      <c r="O40" s="12"/>
    </row>
    <row r="41" spans="2:15" ht="15" x14ac:dyDescent="0.25">
      <c r="C41" s="36" t="s">
        <v>18</v>
      </c>
      <c r="D41" s="36"/>
      <c r="E41" s="36"/>
      <c r="F41" s="36"/>
      <c r="G41" s="36"/>
      <c r="H41" s="36"/>
      <c r="I41" s="36"/>
      <c r="J41" s="36"/>
      <c r="K41" s="36"/>
      <c r="L41" s="36"/>
      <c r="M41" s="36"/>
      <c r="N41" s="31"/>
      <c r="O41" s="12"/>
    </row>
    <row r="42" spans="2:15" ht="15" x14ac:dyDescent="0.25">
      <c r="C42" s="33"/>
      <c r="D42" s="33"/>
      <c r="E42" s="33"/>
      <c r="F42" s="33"/>
      <c r="G42" s="33"/>
      <c r="H42" s="33"/>
      <c r="I42" s="33"/>
      <c r="J42" s="33"/>
      <c r="K42" s="33"/>
      <c r="L42" s="33"/>
      <c r="M42" s="33"/>
      <c r="N42" s="33"/>
      <c r="O42" s="12"/>
    </row>
    <row r="43" spans="2:15" ht="15" x14ac:dyDescent="0.25">
      <c r="C43" s="34" t="str">
        <f>IF(M67="mostrar","Hi / hello Erika. In the fridge there are 2 green apples and there’s one red apple.","")</f>
        <v/>
      </c>
      <c r="D43" s="12"/>
      <c r="E43" s="12"/>
      <c r="F43" s="12"/>
      <c r="G43" s="31"/>
      <c r="H43" s="31"/>
      <c r="I43" s="31"/>
      <c r="J43" s="31"/>
      <c r="K43" s="12"/>
      <c r="L43" s="12"/>
      <c r="M43" s="12"/>
      <c r="N43" s="12"/>
      <c r="O43" s="12"/>
    </row>
    <row r="44" spans="2:15" ht="5.0999999999999996" customHeight="1" x14ac:dyDescent="0.25">
      <c r="C44" s="35"/>
      <c r="D44" s="12"/>
      <c r="E44" s="12"/>
      <c r="F44" s="12"/>
      <c r="G44" s="12"/>
      <c r="H44" s="12"/>
      <c r="I44" s="12"/>
      <c r="J44" s="12"/>
      <c r="K44" s="31"/>
      <c r="L44" s="31"/>
      <c r="M44" s="31"/>
      <c r="N44" s="31"/>
      <c r="O44" s="12"/>
    </row>
    <row r="45" spans="2:15" ht="15" x14ac:dyDescent="0.25">
      <c r="C45" s="36" t="s">
        <v>19</v>
      </c>
      <c r="D45" s="36"/>
      <c r="E45" s="36"/>
      <c r="F45" s="36"/>
      <c r="G45" s="36"/>
      <c r="H45" s="36"/>
      <c r="I45" s="36"/>
      <c r="J45" s="36"/>
      <c r="K45" s="36"/>
      <c r="L45" s="36"/>
      <c r="M45" s="36"/>
      <c r="N45" s="12"/>
    </row>
    <row r="46" spans="2:15" ht="15" x14ac:dyDescent="0.25">
      <c r="C46" s="33"/>
      <c r="D46" s="33"/>
      <c r="E46" s="33"/>
      <c r="F46" s="33"/>
      <c r="G46" s="33"/>
      <c r="H46" s="33"/>
      <c r="I46" s="33"/>
      <c r="J46" s="33"/>
      <c r="K46" s="33"/>
      <c r="L46" s="33"/>
      <c r="M46" s="33"/>
      <c r="N46" s="33"/>
    </row>
    <row r="47" spans="2:15" ht="15" x14ac:dyDescent="0.25">
      <c r="C47" s="34" t="str">
        <f>IF(M67="mostrar","How much meat is there in the freezer?","")</f>
        <v/>
      </c>
      <c r="D47" s="12"/>
      <c r="E47" s="12"/>
      <c r="F47" s="12"/>
      <c r="G47" s="31"/>
      <c r="H47" s="31"/>
      <c r="I47" s="31"/>
      <c r="J47" s="31"/>
      <c r="K47" s="12"/>
      <c r="L47" s="12"/>
      <c r="M47" s="12"/>
      <c r="N47" s="12"/>
      <c r="O47" s="37"/>
    </row>
    <row r="48" spans="2:15" ht="5.0999999999999996" customHeight="1" x14ac:dyDescent="0.25">
      <c r="C48" s="35"/>
      <c r="D48" s="12"/>
      <c r="E48" s="12"/>
      <c r="F48" s="12"/>
      <c r="G48" s="12"/>
      <c r="H48" s="12"/>
      <c r="I48" s="12"/>
      <c r="J48" s="12"/>
      <c r="K48" s="31"/>
      <c r="L48" s="31"/>
      <c r="M48" s="31"/>
      <c r="N48" s="31"/>
      <c r="O48" s="12"/>
    </row>
    <row r="49" spans="3:15" ht="15" x14ac:dyDescent="0.25">
      <c r="C49" s="36" t="s">
        <v>20</v>
      </c>
      <c r="D49" s="36"/>
      <c r="E49" s="36"/>
      <c r="F49" s="36"/>
      <c r="G49" s="36"/>
      <c r="H49" s="36"/>
      <c r="I49" s="36"/>
      <c r="J49" s="36"/>
      <c r="K49" s="36"/>
      <c r="L49" s="36"/>
      <c r="M49" s="36"/>
      <c r="N49" s="36"/>
      <c r="O49" s="37"/>
    </row>
    <row r="50" spans="3:15" ht="15" x14ac:dyDescent="0.25">
      <c r="C50" s="33"/>
      <c r="D50" s="33"/>
      <c r="E50" s="33"/>
      <c r="F50" s="33"/>
      <c r="G50" s="33"/>
      <c r="H50" s="33"/>
      <c r="I50" s="33"/>
      <c r="J50" s="33"/>
      <c r="K50" s="33"/>
      <c r="L50" s="33"/>
      <c r="M50" s="33"/>
      <c r="N50" s="33"/>
    </row>
    <row r="51" spans="3:15" ht="15" x14ac:dyDescent="0.25">
      <c r="C51" s="34" t="str">
        <f>IF(M67="mostrar","In the freezer there’s one/a kg (kilogram) of meat and there’s one/a pound of chicken.","")</f>
        <v/>
      </c>
      <c r="D51" s="31"/>
      <c r="E51" s="31"/>
      <c r="F51" s="31"/>
      <c r="G51" s="31"/>
      <c r="H51" s="31"/>
      <c r="I51" s="31"/>
      <c r="J51" s="31"/>
      <c r="K51" s="31"/>
      <c r="L51" s="31"/>
      <c r="M51" s="31"/>
      <c r="N51" s="31"/>
    </row>
    <row r="52" spans="3:15" ht="5.0999999999999996" customHeight="1" x14ac:dyDescent="0.25">
      <c r="C52" s="35"/>
      <c r="D52" s="12"/>
      <c r="E52" s="12"/>
      <c r="F52" s="12"/>
      <c r="G52" s="12"/>
      <c r="H52" s="12"/>
      <c r="I52" s="12"/>
      <c r="J52" s="12"/>
      <c r="K52" s="31"/>
      <c r="L52" s="31"/>
      <c r="M52" s="31"/>
      <c r="N52" s="31"/>
      <c r="O52" s="12"/>
    </row>
    <row r="53" spans="3:15" ht="15" x14ac:dyDescent="0.25">
      <c r="C53" s="36" t="s">
        <v>21</v>
      </c>
      <c r="D53" s="36"/>
      <c r="E53" s="36"/>
      <c r="F53" s="36"/>
      <c r="G53" s="36"/>
      <c r="H53" s="36"/>
      <c r="I53" s="36"/>
      <c r="J53" s="36"/>
      <c r="K53" s="36"/>
      <c r="L53" s="36"/>
      <c r="M53" s="36"/>
      <c r="N53" s="36"/>
    </row>
    <row r="54" spans="3:15" ht="15" x14ac:dyDescent="0.25">
      <c r="C54" s="33"/>
      <c r="D54" s="33"/>
      <c r="E54" s="33"/>
      <c r="F54" s="33"/>
      <c r="G54" s="33"/>
      <c r="H54" s="33"/>
      <c r="I54" s="33"/>
      <c r="J54" s="33"/>
      <c r="K54" s="33"/>
      <c r="L54" s="33"/>
      <c r="M54" s="33"/>
      <c r="N54" s="33"/>
    </row>
    <row r="55" spans="3:15" ht="15" x14ac:dyDescent="0.25">
      <c r="C55" s="34" t="str">
        <f>IF(M67="mostrar","How much juice is there in the jar?","")</f>
        <v/>
      </c>
    </row>
    <row r="56" spans="3:15" ht="5.0999999999999996" customHeight="1" x14ac:dyDescent="0.25">
      <c r="C56" s="35"/>
      <c r="D56" s="12"/>
      <c r="E56" s="12"/>
      <c r="F56" s="12"/>
      <c r="G56" s="12"/>
      <c r="H56" s="12"/>
      <c r="I56" s="12"/>
      <c r="J56" s="12"/>
      <c r="K56" s="31"/>
      <c r="L56" s="31"/>
      <c r="M56" s="31"/>
      <c r="N56" s="31"/>
      <c r="O56" s="12"/>
    </row>
    <row r="57" spans="3:15" ht="15" x14ac:dyDescent="0.25">
      <c r="C57" s="36" t="s">
        <v>22</v>
      </c>
      <c r="D57" s="36"/>
      <c r="E57" s="36"/>
      <c r="F57" s="36"/>
      <c r="G57" s="36"/>
      <c r="H57" s="36"/>
      <c r="I57" s="36"/>
      <c r="J57" s="36"/>
      <c r="K57" s="36"/>
      <c r="L57" s="36"/>
      <c r="M57" s="36"/>
      <c r="N57" s="36"/>
    </row>
    <row r="58" spans="3:15" ht="15" x14ac:dyDescent="0.25">
      <c r="C58" s="33"/>
      <c r="D58" s="33"/>
      <c r="E58" s="33"/>
      <c r="F58" s="33"/>
      <c r="G58" s="33"/>
      <c r="H58" s="33"/>
      <c r="I58" s="33"/>
      <c r="J58" s="33"/>
      <c r="K58" s="33"/>
      <c r="L58" s="33"/>
      <c r="M58" s="33"/>
      <c r="N58" s="33"/>
    </row>
    <row r="59" spans="3:15" ht="15" x14ac:dyDescent="0.25">
      <c r="C59" s="34" t="str">
        <f>IF(M67="mostrar","Here’s a little bit of orange juice, but there’s one/a liter of milk.","")</f>
        <v/>
      </c>
    </row>
    <row r="60" spans="3:15" ht="5.0999999999999996" customHeight="1" x14ac:dyDescent="0.25">
      <c r="C60" s="35"/>
      <c r="D60" s="12"/>
      <c r="E60" s="12"/>
      <c r="F60" s="12"/>
      <c r="G60" s="12"/>
      <c r="H60" s="12"/>
      <c r="I60" s="12"/>
      <c r="J60" s="12"/>
      <c r="K60" s="31"/>
      <c r="L60" s="31"/>
      <c r="M60" s="31"/>
      <c r="N60" s="31"/>
      <c r="O60" s="12"/>
    </row>
    <row r="61" spans="3:15" ht="15" x14ac:dyDescent="0.25">
      <c r="C61" t="s">
        <v>23</v>
      </c>
      <c r="G61" s="33"/>
      <c r="H61" s="33"/>
      <c r="I61" s="33"/>
      <c r="J61" s="33"/>
      <c r="K61" s="33"/>
      <c r="L61" s="33"/>
      <c r="M61" s="33"/>
      <c r="N61" s="33"/>
    </row>
    <row r="62" spans="3:15" ht="15" x14ac:dyDescent="0.25">
      <c r="G62" s="34" t="str">
        <f>IF(M67="mostrar","Thanks Alex.","")</f>
        <v/>
      </c>
    </row>
    <row r="63" spans="3:15" ht="5.0999999999999996" customHeight="1" x14ac:dyDescent="0.25">
      <c r="C63" s="35"/>
      <c r="D63" s="12"/>
      <c r="E63" s="12"/>
      <c r="F63" s="12"/>
      <c r="G63" s="12"/>
      <c r="H63" s="12"/>
      <c r="I63" s="12"/>
      <c r="J63" s="12"/>
      <c r="K63" s="31"/>
      <c r="L63" s="31"/>
      <c r="M63" s="31"/>
      <c r="N63" s="31"/>
      <c r="O63" s="12"/>
    </row>
    <row r="64" spans="3:15" ht="15" x14ac:dyDescent="0.25">
      <c r="C64" t="s">
        <v>24</v>
      </c>
      <c r="G64" s="33"/>
      <c r="H64" s="33"/>
      <c r="I64" s="33"/>
      <c r="J64" s="33"/>
      <c r="K64" s="33"/>
      <c r="L64" s="33"/>
      <c r="M64" s="33"/>
      <c r="N64" s="33"/>
    </row>
    <row r="65" spans="2:16" ht="15" x14ac:dyDescent="0.25">
      <c r="G65" s="34" t="str">
        <f>IF(M67="mostrar","You’re welcome Erika.","")</f>
        <v/>
      </c>
    </row>
    <row r="66" spans="2:16" ht="6.75" customHeight="1" x14ac:dyDescent="0.25"/>
    <row r="67" spans="2:16" ht="15" customHeight="1" x14ac:dyDescent="0.25">
      <c r="C67" s="38" t="s">
        <v>25</v>
      </c>
      <c r="D67" s="38"/>
      <c r="E67" s="38"/>
      <c r="F67" s="38"/>
      <c r="G67" s="38"/>
      <c r="H67" s="38"/>
      <c r="I67" s="38"/>
      <c r="J67" s="38"/>
      <c r="K67" s="38"/>
      <c r="L67" s="38"/>
      <c r="M67" s="39"/>
      <c r="N67" s="39"/>
    </row>
    <row r="68" spans="2:16" ht="15" x14ac:dyDescent="0.25">
      <c r="C68" s="40" t="s">
        <v>26</v>
      </c>
      <c r="D68" s="40"/>
      <c r="E68" s="40"/>
      <c r="F68" s="40"/>
      <c r="G68" s="40"/>
      <c r="H68" s="40"/>
      <c r="I68" s="40"/>
      <c r="J68" s="40"/>
      <c r="K68" s="40"/>
      <c r="L68" s="40"/>
      <c r="M68" s="40"/>
      <c r="N68" s="40"/>
    </row>
    <row r="69" spans="2:16" ht="15" customHeight="1" x14ac:dyDescent="0.25">
      <c r="B69" s="41"/>
      <c r="C69" s="41"/>
      <c r="D69" s="41"/>
      <c r="E69" s="41"/>
      <c r="F69" s="41"/>
      <c r="G69" s="41"/>
      <c r="H69" s="41"/>
      <c r="I69" s="41"/>
      <c r="J69" s="41"/>
      <c r="K69" s="41"/>
      <c r="L69" s="41"/>
      <c r="M69" s="41"/>
      <c r="N69" s="41"/>
      <c r="O69" s="41"/>
      <c r="P69" s="41"/>
    </row>
    <row r="70" spans="2:16" ht="15" customHeight="1" x14ac:dyDescent="0.25">
      <c r="B70" s="41"/>
      <c r="C70" s="41"/>
      <c r="D70" s="41"/>
      <c r="E70" s="41"/>
      <c r="F70" s="41"/>
      <c r="G70" s="41"/>
      <c r="H70" s="41"/>
      <c r="I70" s="41"/>
      <c r="J70" s="41"/>
      <c r="K70" s="41"/>
      <c r="L70" s="41"/>
      <c r="M70" s="41"/>
      <c r="N70" s="41"/>
      <c r="O70" s="41"/>
      <c r="P70" s="41"/>
    </row>
    <row r="71" spans="2:16" ht="15" x14ac:dyDescent="0.25">
      <c r="B71" s="41"/>
      <c r="C71" s="41"/>
      <c r="D71" s="41"/>
      <c r="E71" s="41"/>
      <c r="F71" s="41"/>
      <c r="G71" s="41"/>
      <c r="H71" s="41"/>
      <c r="I71" s="41"/>
      <c r="J71" s="41"/>
      <c r="K71" s="41"/>
      <c r="L71" s="41"/>
      <c r="M71" s="41"/>
      <c r="N71" s="41"/>
      <c r="O71" s="41"/>
      <c r="P71" s="41"/>
    </row>
    <row r="72" spans="2:16" ht="15" hidden="1" x14ac:dyDescent="0.25"/>
    <row r="73" spans="2:16" ht="15" hidden="1" x14ac:dyDescent="0.25"/>
    <row r="74" spans="2:16" ht="15" hidden="1" x14ac:dyDescent="0.25"/>
    <row r="75" spans="2:16" ht="15" hidden="1" x14ac:dyDescent="0.25"/>
    <row r="76" spans="2:16" ht="15" hidden="1" x14ac:dyDescent="0.25"/>
    <row r="77" spans="2:16" ht="15" hidden="1" x14ac:dyDescent="0.25"/>
    <row r="78" spans="2:16" ht="15" hidden="1" x14ac:dyDescent="0.25"/>
    <row r="79" spans="2:16" ht="15" hidden="1" x14ac:dyDescent="0.25"/>
    <row r="80" spans="2:16"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sheetProtection algorithmName="SHA-512" hashValue="FmkazqzpQlNOY+EOD2hqJdzL2EECGUGrqyD+asfQIVp9yjfTg4TOV/uqzA6TS1jgoDRrNs9gj9AWODpC5r986g==" saltValue="uDl03RWPCN6FMvHAZPEOrg==" spinCount="100000" sheet="1" objects="1" scenarios="1" selectLockedCells="1"/>
  <mergeCells count="55">
    <mergeCell ref="C58:N58"/>
    <mergeCell ref="G61:N61"/>
    <mergeCell ref="G64:N64"/>
    <mergeCell ref="C67:L67"/>
    <mergeCell ref="M67:N67"/>
    <mergeCell ref="C68:N68"/>
    <mergeCell ref="C46:N46"/>
    <mergeCell ref="C49:N49"/>
    <mergeCell ref="C50:N50"/>
    <mergeCell ref="C53:N53"/>
    <mergeCell ref="C54:N54"/>
    <mergeCell ref="C57:N57"/>
    <mergeCell ref="B35:N35"/>
    <mergeCell ref="C37:N37"/>
    <mergeCell ref="C38:N38"/>
    <mergeCell ref="C41:M41"/>
    <mergeCell ref="C42:N42"/>
    <mergeCell ref="C45:M45"/>
    <mergeCell ref="C26:F29"/>
    <mergeCell ref="G26:J29"/>
    <mergeCell ref="K26:N26"/>
    <mergeCell ref="K27:N28"/>
    <mergeCell ref="K29:N29"/>
    <mergeCell ref="C30:F33"/>
    <mergeCell ref="G30:J30"/>
    <mergeCell ref="K30:N33"/>
    <mergeCell ref="G31:J32"/>
    <mergeCell ref="G33:J33"/>
    <mergeCell ref="G21:J21"/>
    <mergeCell ref="K21:N21"/>
    <mergeCell ref="C22:F25"/>
    <mergeCell ref="G22:J22"/>
    <mergeCell ref="K22:N22"/>
    <mergeCell ref="G23:J24"/>
    <mergeCell ref="K23:N24"/>
    <mergeCell ref="G25:J25"/>
    <mergeCell ref="K25:N25"/>
    <mergeCell ref="C14:F17"/>
    <mergeCell ref="G14:J17"/>
    <mergeCell ref="K14:N14"/>
    <mergeCell ref="K15:N16"/>
    <mergeCell ref="K17:N17"/>
    <mergeCell ref="C18:F21"/>
    <mergeCell ref="G18:J18"/>
    <mergeCell ref="K18:N18"/>
    <mergeCell ref="G19:J20"/>
    <mergeCell ref="K19:N20"/>
    <mergeCell ref="B5:O5"/>
    <mergeCell ref="B7:O7"/>
    <mergeCell ref="C9:F9"/>
    <mergeCell ref="G9:J9"/>
    <mergeCell ref="K9:N9"/>
    <mergeCell ref="C10:F13"/>
    <mergeCell ref="G10:J13"/>
    <mergeCell ref="K10:N13"/>
  </mergeCells>
  <conditionalFormatting sqref="C40">
    <cfRule type="expression" dxfId="21" priority="7">
      <formula>$M$67="mostrar"</formula>
    </cfRule>
  </conditionalFormatting>
  <conditionalFormatting sqref="C44">
    <cfRule type="expression" dxfId="20" priority="6">
      <formula>$M$67="mostrar"</formula>
    </cfRule>
  </conditionalFormatting>
  <conditionalFormatting sqref="C48">
    <cfRule type="expression" dxfId="19" priority="5">
      <formula>$M$67="mostrar"</formula>
    </cfRule>
  </conditionalFormatting>
  <conditionalFormatting sqref="C52">
    <cfRule type="expression" dxfId="18" priority="4">
      <formula>$M$67="mostrar"</formula>
    </cfRule>
  </conditionalFormatting>
  <conditionalFormatting sqref="C56">
    <cfRule type="expression" dxfId="17" priority="3">
      <formula>$M$67="mostrar"</formula>
    </cfRule>
  </conditionalFormatting>
  <conditionalFormatting sqref="C60">
    <cfRule type="expression" dxfId="16" priority="2">
      <formula>$M$67="mostrar"</formula>
    </cfRule>
  </conditionalFormatting>
  <conditionalFormatting sqref="C63">
    <cfRule type="expression" dxfId="15" priority="1">
      <formula>$M$67="mostrar"</formula>
    </cfRule>
  </conditionalFormatting>
  <printOptions horizontalCentered="1"/>
  <pageMargins left="0.23622047244094491" right="0.23622047244094491" top="0.74803149606299213" bottom="0.74803149606299213" header="0.31496062992125984" footer="0.31496062992125984"/>
  <pageSetup scale="7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D0D2A-CCBC-4464-A694-4377F12BBC01}">
  <dimension ref="A1:U132"/>
  <sheetViews>
    <sheetView showGridLines="0" showRowColHeaders="0" showRuler="0" showWhiteSpace="0" zoomScale="130" zoomScaleNormal="130" zoomScaleSheetLayoutView="120" workbookViewId="0">
      <selection activeCell="K15" sqref="K15:N16"/>
    </sheetView>
  </sheetViews>
  <sheetFormatPr baseColWidth="10" defaultColWidth="0" defaultRowHeight="0" customHeight="1" zeroHeight="1" x14ac:dyDescent="0.25"/>
  <cols>
    <col min="1" max="1" width="4.28515625" customWidth="1"/>
    <col min="2" max="4" width="5.7109375" style="41" customWidth="1"/>
    <col min="5" max="5" width="6.28515625" style="41" customWidth="1"/>
    <col min="6" max="8" width="5.7109375" style="41" customWidth="1"/>
    <col min="9" max="9" width="6.28515625" style="41" customWidth="1"/>
    <col min="10" max="15" width="5.7109375" style="41" customWidth="1"/>
    <col min="16" max="16" width="4.28515625" style="41" customWidth="1"/>
    <col min="17" max="19" width="6.5703125" hidden="1" customWidth="1"/>
    <col min="20" max="16384" width="10.85546875" hidden="1"/>
  </cols>
  <sheetData>
    <row r="1" spans="2:16" ht="15" x14ac:dyDescent="0.25">
      <c r="B1"/>
      <c r="C1"/>
      <c r="D1"/>
      <c r="E1"/>
      <c r="F1"/>
      <c r="G1"/>
      <c r="H1"/>
      <c r="I1"/>
      <c r="J1"/>
      <c r="K1"/>
      <c r="L1"/>
      <c r="M1"/>
      <c r="N1"/>
      <c r="O1"/>
      <c r="P1"/>
    </row>
    <row r="2" spans="2:16" ht="15" x14ac:dyDescent="0.25">
      <c r="B2" s="1"/>
      <c r="C2" s="1"/>
      <c r="D2" s="1"/>
      <c r="E2" s="1"/>
      <c r="F2" s="1"/>
      <c r="G2" s="1"/>
      <c r="H2" s="1"/>
      <c r="I2" s="1"/>
      <c r="J2" s="1"/>
      <c r="K2" s="1"/>
      <c r="L2" s="1"/>
      <c r="M2" s="1"/>
      <c r="N2" s="1"/>
      <c r="O2" s="1"/>
      <c r="P2" s="1"/>
    </row>
    <row r="3" spans="2:16" ht="15" x14ac:dyDescent="0.25">
      <c r="B3" s="2"/>
      <c r="C3" s="2"/>
      <c r="D3" s="2"/>
      <c r="E3" s="2"/>
      <c r="F3" s="2"/>
      <c r="G3" s="2"/>
      <c r="H3" s="2"/>
      <c r="I3" s="2"/>
      <c r="J3" s="2"/>
      <c r="K3" s="2"/>
      <c r="L3" s="2"/>
      <c r="M3" s="2"/>
      <c r="N3" s="2"/>
      <c r="O3" s="2"/>
      <c r="P3" s="2"/>
    </row>
    <row r="4" spans="2:16" ht="5.0999999999999996" customHeight="1" x14ac:dyDescent="0.25">
      <c r="B4" s="2"/>
      <c r="C4" s="2"/>
      <c r="D4" s="2"/>
      <c r="E4" s="2"/>
      <c r="F4" s="2"/>
      <c r="G4" s="2"/>
      <c r="H4" s="2"/>
      <c r="I4" s="2"/>
      <c r="J4" s="2"/>
      <c r="K4" s="2"/>
      <c r="L4" s="2"/>
      <c r="M4" s="2"/>
      <c r="N4" s="2"/>
      <c r="O4" s="2"/>
      <c r="P4" s="2"/>
    </row>
    <row r="5" spans="2:16" ht="15" x14ac:dyDescent="0.25">
      <c r="B5" s="4" t="s">
        <v>252</v>
      </c>
      <c r="C5" s="4"/>
      <c r="D5" s="4"/>
      <c r="E5" s="4"/>
      <c r="F5" s="4"/>
      <c r="G5" s="4"/>
      <c r="H5" s="4"/>
      <c r="I5" s="4"/>
      <c r="J5" s="4"/>
      <c r="K5" s="4"/>
      <c r="L5" s="4"/>
      <c r="M5" s="4"/>
      <c r="N5" s="4"/>
      <c r="O5" s="4"/>
      <c r="P5" s="1"/>
    </row>
    <row r="6" spans="2:16" ht="5.25" customHeight="1" x14ac:dyDescent="0.25">
      <c r="B6" s="2"/>
      <c r="C6" s="2"/>
      <c r="D6" s="2"/>
      <c r="E6" s="2"/>
      <c r="F6" s="2"/>
      <c r="G6" s="2"/>
      <c r="H6" s="2"/>
      <c r="I6" s="2"/>
      <c r="J6" s="2"/>
      <c r="K6" s="2"/>
      <c r="L6" s="2"/>
      <c r="M6" s="2"/>
      <c r="N6" s="2"/>
      <c r="O6" s="2"/>
      <c r="P6" s="2"/>
    </row>
    <row r="7" spans="2:16" ht="15" customHeight="1" x14ac:dyDescent="0.25">
      <c r="B7" s="94" t="s">
        <v>253</v>
      </c>
      <c r="C7" s="94"/>
      <c r="D7" s="94"/>
      <c r="E7" s="94"/>
      <c r="F7" s="94"/>
      <c r="G7" s="94"/>
      <c r="H7" s="94"/>
      <c r="I7" s="94"/>
      <c r="J7" s="94"/>
      <c r="K7" s="94"/>
      <c r="L7" s="94"/>
      <c r="M7" s="94"/>
      <c r="N7" s="94"/>
      <c r="O7" s="94"/>
      <c r="P7" s="2"/>
    </row>
    <row r="8" spans="2:16" ht="15" x14ac:dyDescent="0.25">
      <c r="B8" s="94"/>
      <c r="C8" s="94"/>
      <c r="D8" s="94"/>
      <c r="E8" s="94"/>
      <c r="F8" s="94"/>
      <c r="G8" s="94"/>
      <c r="H8" s="94"/>
      <c r="I8" s="94"/>
      <c r="J8" s="94"/>
      <c r="K8" s="94"/>
      <c r="L8" s="94"/>
      <c r="M8" s="94"/>
      <c r="N8" s="94"/>
      <c r="O8" s="94"/>
      <c r="P8" s="2"/>
    </row>
    <row r="9" spans="2:16" ht="5.25" customHeight="1" x14ac:dyDescent="0.25">
      <c r="B9" s="2"/>
      <c r="C9" s="64"/>
      <c r="D9" s="64"/>
      <c r="E9" s="64"/>
      <c r="F9" s="60"/>
      <c r="G9" s="60"/>
      <c r="H9" s="60"/>
      <c r="I9" s="61"/>
      <c r="J9" s="61"/>
      <c r="K9" s="61"/>
      <c r="L9" s="2"/>
      <c r="M9" s="2"/>
      <c r="N9" s="2"/>
      <c r="O9" s="2"/>
      <c r="P9" s="2"/>
    </row>
    <row r="10" spans="2:16" ht="15" x14ac:dyDescent="0.25">
      <c r="B10" s="169" t="s">
        <v>254</v>
      </c>
      <c r="C10" s="64"/>
      <c r="D10" s="64"/>
      <c r="E10" s="64"/>
      <c r="F10" s="60"/>
      <c r="G10" s="60"/>
      <c r="H10" s="60"/>
      <c r="I10" s="12"/>
      <c r="J10" s="12"/>
      <c r="K10" s="12"/>
      <c r="L10" s="64"/>
      <c r="M10" s="64"/>
      <c r="N10" s="64"/>
      <c r="O10" s="99"/>
      <c r="P10" s="2"/>
    </row>
    <row r="11" spans="2:16" ht="15" customHeight="1" x14ac:dyDescent="0.25">
      <c r="B11" s="170" t="s">
        <v>255</v>
      </c>
      <c r="C11" s="181" t="s">
        <v>270</v>
      </c>
      <c r="D11" s="181"/>
      <c r="E11" s="181"/>
      <c r="F11" s="181"/>
      <c r="G11" s="181"/>
      <c r="H11" s="181"/>
      <c r="I11" s="181"/>
      <c r="J11" s="181"/>
      <c r="K11" s="181"/>
      <c r="L11" s="181"/>
      <c r="M11" s="181"/>
      <c r="N11" s="181"/>
      <c r="O11" s="181"/>
      <c r="P11" s="60"/>
    </row>
    <row r="12" spans="2:16" ht="15" customHeight="1" x14ac:dyDescent="0.25">
      <c r="B12" s="170" t="s">
        <v>257</v>
      </c>
      <c r="C12" s="182" t="s">
        <v>271</v>
      </c>
      <c r="D12" s="182"/>
      <c r="E12" s="182"/>
      <c r="F12" s="182"/>
      <c r="G12" s="182"/>
      <c r="H12" s="182"/>
      <c r="I12" s="182"/>
      <c r="J12" s="182"/>
      <c r="K12" s="182"/>
      <c r="L12" s="182"/>
      <c r="M12" s="182"/>
      <c r="N12" s="182"/>
      <c r="O12" s="182"/>
      <c r="P12" s="60"/>
    </row>
    <row r="13" spans="2:16" ht="15" customHeight="1" x14ac:dyDescent="0.25">
      <c r="B13"/>
      <c r="C13" s="172"/>
      <c r="D13" s="172"/>
      <c r="E13" s="172"/>
      <c r="F13" s="172"/>
      <c r="G13" s="172"/>
      <c r="H13" s="172"/>
      <c r="I13" s="172"/>
      <c r="J13" s="172"/>
      <c r="K13" s="172"/>
      <c r="L13" s="172"/>
      <c r="M13" s="172"/>
      <c r="N13" s="172"/>
      <c r="O13" s="172"/>
      <c r="P13"/>
    </row>
    <row r="14" spans="2:16" ht="15" customHeight="1" x14ac:dyDescent="0.25">
      <c r="B14"/>
      <c r="C14" s="67"/>
      <c r="D14" s="67"/>
      <c r="E14" s="67"/>
      <c r="F14" s="67"/>
      <c r="G14" s="67"/>
      <c r="H14" s="67"/>
      <c r="I14" s="67"/>
      <c r="J14" s="67"/>
      <c r="K14" s="67"/>
      <c r="L14" s="67"/>
      <c r="M14" s="67"/>
      <c r="N14" s="67"/>
      <c r="O14" s="67"/>
      <c r="P14"/>
    </row>
    <row r="15" spans="2:16" ht="5.25" customHeight="1" x14ac:dyDescent="0.25">
      <c r="B15" s="2"/>
      <c r="C15" s="64"/>
      <c r="D15" s="64"/>
      <c r="E15" s="64"/>
      <c r="F15" s="60"/>
      <c r="G15" s="60"/>
      <c r="H15" s="60"/>
      <c r="I15" s="61"/>
      <c r="J15" s="61"/>
      <c r="K15" s="61"/>
      <c r="L15" s="2"/>
      <c r="M15" s="2"/>
      <c r="N15" s="2"/>
      <c r="O15" s="2"/>
      <c r="P15" s="2"/>
    </row>
    <row r="16" spans="2:16" ht="15" x14ac:dyDescent="0.25">
      <c r="B16" s="169" t="s">
        <v>258</v>
      </c>
      <c r="C16" s="31"/>
      <c r="D16" s="31"/>
      <c r="E16" s="31"/>
      <c r="F16" s="2"/>
      <c r="G16" s="2"/>
      <c r="H16" s="2"/>
      <c r="I16" s="61"/>
      <c r="J16" s="61"/>
      <c r="K16" s="61"/>
      <c r="L16" s="60"/>
      <c r="M16" s="60"/>
      <c r="N16" s="60"/>
      <c r="O16" s="60"/>
      <c r="P16" s="60"/>
    </row>
    <row r="17" spans="2:16" ht="15" customHeight="1" x14ac:dyDescent="0.25">
      <c r="B17" s="170" t="s">
        <v>255</v>
      </c>
      <c r="C17" s="181" t="s">
        <v>272</v>
      </c>
      <c r="D17" s="181"/>
      <c r="E17" s="181"/>
      <c r="F17" s="181"/>
      <c r="G17" s="181"/>
      <c r="H17" s="181"/>
      <c r="I17" s="181"/>
      <c r="J17" s="181"/>
      <c r="K17" s="181"/>
      <c r="L17" s="181"/>
      <c r="M17" s="181"/>
      <c r="N17" s="181"/>
      <c r="O17" s="181"/>
      <c r="P17" s="60"/>
    </row>
    <row r="18" spans="2:16" ht="15" customHeight="1" x14ac:dyDescent="0.25">
      <c r="B18" s="170" t="s">
        <v>257</v>
      </c>
      <c r="C18" s="181" t="s">
        <v>273</v>
      </c>
      <c r="D18" s="181"/>
      <c r="E18" s="181"/>
      <c r="F18" s="181"/>
      <c r="G18" s="181"/>
      <c r="H18" s="181"/>
      <c r="I18" s="181"/>
      <c r="J18" s="181"/>
      <c r="K18" s="181"/>
      <c r="L18" s="181"/>
      <c r="M18" s="181"/>
      <c r="N18" s="181"/>
      <c r="O18" s="181"/>
      <c r="P18" s="64"/>
    </row>
    <row r="19" spans="2:16" ht="15" customHeight="1" x14ac:dyDescent="0.25">
      <c r="B19"/>
      <c r="C19" s="172"/>
      <c r="D19" s="172"/>
      <c r="E19" s="172"/>
      <c r="F19" s="172"/>
      <c r="G19" s="172"/>
      <c r="H19" s="172"/>
      <c r="I19" s="172"/>
      <c r="J19" s="172"/>
      <c r="K19" s="172"/>
      <c r="L19" s="172"/>
      <c r="M19" s="172"/>
      <c r="N19" s="172"/>
      <c r="O19" s="172"/>
      <c r="P19"/>
    </row>
    <row r="20" spans="2:16" ht="15" customHeight="1" x14ac:dyDescent="0.25">
      <c r="B20"/>
      <c r="C20" s="67"/>
      <c r="D20" s="67"/>
      <c r="E20" s="67"/>
      <c r="F20" s="67"/>
      <c r="G20" s="67"/>
      <c r="H20" s="67"/>
      <c r="I20" s="67"/>
      <c r="J20" s="67"/>
      <c r="K20" s="67"/>
      <c r="L20" s="67"/>
      <c r="M20" s="67"/>
      <c r="N20" s="67"/>
      <c r="O20" s="67"/>
      <c r="P20"/>
    </row>
    <row r="21" spans="2:16" ht="5.25" customHeight="1" x14ac:dyDescent="0.25">
      <c r="B21" s="2"/>
      <c r="C21" s="64"/>
      <c r="D21" s="64"/>
      <c r="E21" s="64"/>
      <c r="F21" s="60"/>
      <c r="G21" s="60"/>
      <c r="H21" s="60"/>
      <c r="I21" s="61"/>
      <c r="J21" s="61"/>
      <c r="K21" s="61"/>
      <c r="L21" s="2"/>
      <c r="M21" s="2"/>
      <c r="N21" s="2"/>
      <c r="O21" s="2"/>
      <c r="P21" s="2"/>
    </row>
    <row r="22" spans="2:16" ht="15.75" x14ac:dyDescent="0.25">
      <c r="B22" s="173" t="s">
        <v>259</v>
      </c>
      <c r="C22" s="31"/>
      <c r="D22" s="31"/>
      <c r="E22" s="31"/>
      <c r="F22" s="31"/>
      <c r="G22" s="31"/>
      <c r="H22" s="31"/>
      <c r="I22" s="31"/>
      <c r="J22" s="31"/>
      <c r="K22" s="31"/>
      <c r="L22" s="64"/>
      <c r="M22" s="64"/>
      <c r="N22" s="64"/>
      <c r="O22" s="64"/>
      <c r="P22" s="64"/>
    </row>
    <row r="23" spans="2:16" ht="15" customHeight="1" x14ac:dyDescent="0.25">
      <c r="B23" s="170" t="s">
        <v>255</v>
      </c>
      <c r="C23" s="181" t="s">
        <v>274</v>
      </c>
      <c r="D23" s="181"/>
      <c r="E23" s="181"/>
      <c r="F23" s="181"/>
      <c r="G23" s="181"/>
      <c r="H23" s="181"/>
      <c r="I23" s="181"/>
      <c r="J23" s="181"/>
      <c r="K23" s="181"/>
      <c r="L23" s="181"/>
      <c r="M23" s="181"/>
      <c r="N23" s="181"/>
      <c r="O23" s="181"/>
      <c r="P23" s="12"/>
    </row>
    <row r="24" spans="2:16" ht="15" customHeight="1" x14ac:dyDescent="0.25">
      <c r="B24" s="170" t="s">
        <v>257</v>
      </c>
      <c r="C24" s="182" t="s">
        <v>275</v>
      </c>
      <c r="D24" s="182"/>
      <c r="E24" s="182"/>
      <c r="F24" s="182"/>
      <c r="G24" s="182"/>
      <c r="H24" s="182"/>
      <c r="I24" s="182"/>
      <c r="J24" s="182"/>
      <c r="K24" s="182"/>
      <c r="L24" s="182"/>
      <c r="M24" s="182"/>
      <c r="N24" s="182"/>
      <c r="O24" s="182"/>
      <c r="P24" s="12"/>
    </row>
    <row r="25" spans="2:16" ht="15" customHeight="1" x14ac:dyDescent="0.25">
      <c r="B25"/>
      <c r="C25" s="172"/>
      <c r="D25" s="172"/>
      <c r="E25" s="172"/>
      <c r="F25" s="172"/>
      <c r="G25" s="172"/>
      <c r="H25" s="172"/>
      <c r="I25" s="172"/>
      <c r="J25" s="172"/>
      <c r="K25" s="172"/>
      <c r="L25" s="172"/>
      <c r="M25" s="172"/>
      <c r="N25" s="172"/>
      <c r="O25" s="172"/>
      <c r="P25"/>
    </row>
    <row r="26" spans="2:16" ht="15" customHeight="1" x14ac:dyDescent="0.25">
      <c r="B26"/>
      <c r="C26" s="67"/>
      <c r="D26" s="67"/>
      <c r="E26" s="67"/>
      <c r="F26" s="67"/>
      <c r="G26" s="67"/>
      <c r="H26" s="67"/>
      <c r="I26" s="67"/>
      <c r="J26" s="67"/>
      <c r="K26" s="67"/>
      <c r="L26" s="67"/>
      <c r="M26" s="67"/>
      <c r="N26" s="67"/>
      <c r="O26" s="67"/>
      <c r="P26"/>
    </row>
    <row r="27" spans="2:16" ht="5.25" customHeight="1" x14ac:dyDescent="0.25">
      <c r="B27" s="2"/>
      <c r="C27" s="64"/>
      <c r="D27" s="64"/>
      <c r="E27" s="64"/>
      <c r="F27" s="60"/>
      <c r="G27" s="60"/>
      <c r="H27" s="60"/>
      <c r="I27" s="61"/>
      <c r="J27" s="61"/>
      <c r="K27" s="61"/>
      <c r="L27" s="2"/>
      <c r="M27" s="2"/>
      <c r="N27" s="2"/>
      <c r="O27" s="2"/>
      <c r="P27" s="2"/>
    </row>
    <row r="28" spans="2:16" ht="15.75" x14ac:dyDescent="0.25">
      <c r="B28" s="173" t="s">
        <v>260</v>
      </c>
      <c r="C28" s="26"/>
      <c r="D28" s="26"/>
      <c r="E28" s="26"/>
      <c r="F28" s="26"/>
      <c r="G28" s="26"/>
      <c r="H28" s="26"/>
      <c r="I28" s="26"/>
      <c r="J28" s="26"/>
      <c r="K28" s="26"/>
      <c r="L28" s="26"/>
      <c r="M28" s="26"/>
      <c r="N28" s="26"/>
      <c r="O28" s="26"/>
      <c r="P28" s="12"/>
    </row>
    <row r="29" spans="2:16" ht="15" customHeight="1" x14ac:dyDescent="0.25">
      <c r="B29" s="170" t="s">
        <v>255</v>
      </c>
      <c r="C29" s="181" t="s">
        <v>276</v>
      </c>
      <c r="D29" s="181"/>
      <c r="E29" s="181"/>
      <c r="F29" s="181"/>
      <c r="G29" s="181"/>
      <c r="H29" s="181"/>
      <c r="I29" s="181"/>
      <c r="J29" s="181"/>
      <c r="K29" s="181"/>
      <c r="L29" s="181"/>
      <c r="M29" s="181"/>
      <c r="N29" s="181"/>
      <c r="O29" s="181"/>
      <c r="P29" s="12"/>
    </row>
    <row r="30" spans="2:16" ht="15" customHeight="1" x14ac:dyDescent="0.25">
      <c r="B30" s="170" t="s">
        <v>257</v>
      </c>
      <c r="C30" s="182" t="s">
        <v>277</v>
      </c>
      <c r="D30" s="182"/>
      <c r="E30" s="182"/>
      <c r="F30" s="182"/>
      <c r="G30" s="182"/>
      <c r="H30" s="182"/>
      <c r="I30" s="182"/>
      <c r="J30" s="182"/>
      <c r="K30" s="182"/>
      <c r="L30" s="182"/>
      <c r="M30" s="182"/>
      <c r="N30" s="182"/>
      <c r="O30" s="182"/>
      <c r="P30" s="12"/>
    </row>
    <row r="31" spans="2:16" ht="15" customHeight="1" x14ac:dyDescent="0.25">
      <c r="B31"/>
      <c r="C31" s="172" t="str">
        <f>IF(M75="mostrar","They don’t watch a movie in the living room.","")</f>
        <v/>
      </c>
      <c r="D31" s="172"/>
      <c r="E31" s="172"/>
      <c r="F31" s="172"/>
      <c r="G31" s="172"/>
      <c r="H31" s="172"/>
      <c r="I31" s="172"/>
      <c r="J31" s="172"/>
      <c r="K31" s="172"/>
      <c r="L31" s="172"/>
      <c r="M31" s="172"/>
      <c r="N31" s="172"/>
      <c r="O31" s="172"/>
      <c r="P31"/>
    </row>
    <row r="32" spans="2:16" ht="15" customHeight="1" x14ac:dyDescent="0.25">
      <c r="B32"/>
      <c r="C32" s="67"/>
      <c r="D32" s="67"/>
      <c r="E32" s="67"/>
      <c r="F32" s="67"/>
      <c r="G32" s="67"/>
      <c r="H32" s="67"/>
      <c r="I32" s="67"/>
      <c r="J32" s="67"/>
      <c r="K32" s="67"/>
      <c r="L32" s="67"/>
      <c r="M32" s="67"/>
      <c r="N32" s="67"/>
      <c r="O32" s="67"/>
      <c r="P32"/>
    </row>
    <row r="33" spans="2:16" ht="5.25" customHeight="1" x14ac:dyDescent="0.25">
      <c r="B33" s="2"/>
      <c r="C33" s="64"/>
      <c r="D33" s="64"/>
      <c r="E33" s="64"/>
      <c r="F33" s="60"/>
      <c r="G33" s="60"/>
      <c r="H33" s="60"/>
      <c r="I33" s="61"/>
      <c r="J33" s="61"/>
      <c r="K33" s="61"/>
      <c r="L33" s="2"/>
      <c r="M33" s="2"/>
      <c r="N33" s="2"/>
      <c r="O33" s="2"/>
      <c r="P33" s="2"/>
    </row>
    <row r="34" spans="2:16" ht="15.75" x14ac:dyDescent="0.25">
      <c r="B34" s="173" t="s">
        <v>261</v>
      </c>
      <c r="C34" s="1"/>
      <c r="D34" s="1"/>
      <c r="E34" s="1"/>
      <c r="F34" s="1"/>
      <c r="G34" s="1"/>
      <c r="H34" s="1"/>
      <c r="I34" s="1"/>
      <c r="J34" s="1"/>
      <c r="K34" s="1"/>
      <c r="L34" s="1"/>
      <c r="M34" s="1"/>
      <c r="N34" s="1"/>
      <c r="O34" s="1"/>
      <c r="P34" s="12"/>
    </row>
    <row r="35" spans="2:16" ht="15" customHeight="1" x14ac:dyDescent="0.25">
      <c r="B35" s="170" t="s">
        <v>255</v>
      </c>
      <c r="C35" s="181" t="s">
        <v>278</v>
      </c>
      <c r="D35" s="181"/>
      <c r="E35" s="181"/>
      <c r="F35" s="181"/>
      <c r="G35" s="181"/>
      <c r="H35" s="181"/>
      <c r="I35" s="181"/>
      <c r="J35" s="181"/>
      <c r="K35" s="181"/>
      <c r="L35" s="181"/>
      <c r="M35" s="181"/>
      <c r="N35" s="181"/>
      <c r="O35" s="181"/>
      <c r="P35" s="72"/>
    </row>
    <row r="36" spans="2:16" ht="15" customHeight="1" x14ac:dyDescent="0.25">
      <c r="B36" s="170" t="s">
        <v>257</v>
      </c>
      <c r="C36" s="182" t="s">
        <v>279</v>
      </c>
      <c r="D36" s="182"/>
      <c r="E36" s="182"/>
      <c r="F36" s="182"/>
      <c r="G36" s="182"/>
      <c r="H36" s="182"/>
      <c r="I36" s="182"/>
      <c r="J36" s="182"/>
      <c r="K36" s="182"/>
      <c r="L36" s="182"/>
      <c r="M36" s="182"/>
      <c r="N36" s="182"/>
      <c r="O36" s="182"/>
      <c r="P36" s="12"/>
    </row>
    <row r="37" spans="2:16" ht="15" customHeight="1" x14ac:dyDescent="0.25">
      <c r="B37"/>
      <c r="C37" s="172"/>
      <c r="D37" s="172"/>
      <c r="E37" s="172"/>
      <c r="F37" s="172"/>
      <c r="G37" s="172"/>
      <c r="H37" s="172"/>
      <c r="I37" s="172"/>
      <c r="J37" s="172"/>
      <c r="K37" s="172"/>
      <c r="L37" s="172"/>
      <c r="M37" s="172"/>
      <c r="N37" s="172"/>
      <c r="O37" s="172"/>
      <c r="P37"/>
    </row>
    <row r="38" spans="2:16" ht="15" customHeight="1" x14ac:dyDescent="0.25">
      <c r="B38"/>
      <c r="C38" s="67"/>
      <c r="D38" s="67"/>
      <c r="E38" s="67"/>
      <c r="F38" s="67"/>
      <c r="G38" s="67"/>
      <c r="H38" s="67"/>
      <c r="I38" s="67"/>
      <c r="J38" s="67"/>
      <c r="K38" s="67"/>
      <c r="L38" s="67"/>
      <c r="M38" s="67"/>
      <c r="N38" s="67"/>
      <c r="O38" s="67"/>
      <c r="P38"/>
    </row>
    <row r="39" spans="2:16" ht="5.25" customHeight="1" x14ac:dyDescent="0.25">
      <c r="B39" s="1"/>
      <c r="C39" s="1"/>
      <c r="D39" s="1"/>
      <c r="E39" s="1"/>
      <c r="F39" s="1"/>
      <c r="G39" s="1"/>
      <c r="H39" s="1"/>
      <c r="I39" s="1"/>
      <c r="J39" s="1"/>
      <c r="K39" s="1"/>
      <c r="L39" s="1"/>
      <c r="M39" s="1"/>
      <c r="N39" s="1"/>
      <c r="O39" s="1"/>
      <c r="P39" s="18"/>
    </row>
    <row r="40" spans="2:16" ht="15" x14ac:dyDescent="0.25">
      <c r="B40" s="94" t="s">
        <v>280</v>
      </c>
      <c r="C40" s="94"/>
      <c r="D40" s="94"/>
      <c r="E40" s="94"/>
      <c r="F40" s="94"/>
      <c r="G40" s="94"/>
      <c r="H40" s="94"/>
      <c r="I40" s="94"/>
      <c r="J40" s="94"/>
      <c r="K40" s="94"/>
      <c r="L40" s="94"/>
      <c r="M40" s="94"/>
      <c r="N40" s="94"/>
      <c r="O40" s="94"/>
      <c r="P40" s="12"/>
    </row>
    <row r="41" spans="2:16" ht="5.25" customHeight="1" x14ac:dyDescent="0.25">
      <c r="B41"/>
      <c r="C41" s="12"/>
      <c r="D41" s="12"/>
      <c r="E41" s="12"/>
      <c r="F41" s="12"/>
      <c r="G41" s="12"/>
      <c r="H41" s="12"/>
      <c r="I41" s="12"/>
      <c r="J41" s="12"/>
      <c r="K41" s="31"/>
      <c r="L41" s="31"/>
      <c r="M41" s="31"/>
      <c r="N41" s="31"/>
      <c r="O41" s="31"/>
      <c r="P41" s="25"/>
    </row>
    <row r="42" spans="2:16" ht="15" x14ac:dyDescent="0.25">
      <c r="B42" s="1"/>
      <c r="C42" s="1"/>
      <c r="D42" s="1"/>
      <c r="E42" s="1"/>
      <c r="F42" s="1"/>
      <c r="G42" s="52" t="s">
        <v>263</v>
      </c>
      <c r="H42" s="52"/>
      <c r="I42" s="52"/>
      <c r="J42" s="1"/>
      <c r="K42" s="1"/>
      <c r="L42" s="1"/>
      <c r="M42" s="1"/>
      <c r="N42" s="1"/>
      <c r="O42" s="1"/>
      <c r="P42" s="64"/>
    </row>
    <row r="43" spans="2:16" ht="5.0999999999999996" customHeight="1" x14ac:dyDescent="0.25">
      <c r="B43" s="1"/>
      <c r="C43" s="1"/>
      <c r="D43" s="1"/>
      <c r="E43" s="1"/>
      <c r="F43" s="1"/>
      <c r="G43" s="55"/>
      <c r="H43" s="55"/>
      <c r="I43" s="55"/>
      <c r="J43" s="1"/>
      <c r="K43" s="1"/>
      <c r="L43" s="1"/>
      <c r="M43" s="1"/>
      <c r="N43" s="1"/>
      <c r="O43" s="1"/>
      <c r="P43" s="64"/>
    </row>
    <row r="44" spans="2:16" ht="15" x14ac:dyDescent="0.25">
      <c r="B44" s="61"/>
      <c r="C44" s="61"/>
      <c r="D44" s="61"/>
      <c r="E44" s="61"/>
      <c r="F44" s="61"/>
      <c r="G44" s="61"/>
      <c r="H44" s="61"/>
      <c r="I44" s="61"/>
      <c r="J44" s="61"/>
      <c r="K44" s="61"/>
      <c r="L44" s="61"/>
      <c r="M44" s="61"/>
      <c r="N44" s="61"/>
      <c r="O44" s="61"/>
      <c r="P44" s="31"/>
    </row>
    <row r="45" spans="2:16" ht="15" x14ac:dyDescent="0.25">
      <c r="B45" s="61"/>
      <c r="C45" s="61"/>
      <c r="D45" s="61"/>
      <c r="E45" s="61"/>
      <c r="F45" s="61"/>
      <c r="G45" s="61"/>
      <c r="H45" s="61"/>
      <c r="I45" s="61"/>
      <c r="J45" s="61"/>
      <c r="K45" s="61"/>
      <c r="L45" s="61"/>
      <c r="M45" s="61"/>
      <c r="N45" s="61"/>
      <c r="O45" s="61"/>
      <c r="P45" s="31"/>
    </row>
    <row r="46" spans="2:16" ht="15" x14ac:dyDescent="0.25">
      <c r="B46" s="61"/>
      <c r="C46" s="61"/>
      <c r="D46" s="61"/>
      <c r="E46" s="61"/>
      <c r="F46" s="61"/>
      <c r="G46" s="61"/>
      <c r="H46" s="61"/>
      <c r="I46" s="61"/>
      <c r="J46" s="61"/>
      <c r="K46" s="61"/>
      <c r="L46" s="61"/>
      <c r="M46" s="61"/>
      <c r="N46" s="61"/>
      <c r="O46" s="61"/>
      <c r="P46" s="31"/>
    </row>
    <row r="47" spans="2:16" ht="15" x14ac:dyDescent="0.25">
      <c r="B47" s="61"/>
      <c r="C47" s="61"/>
      <c r="D47" s="61"/>
      <c r="E47" s="61"/>
      <c r="F47" s="61"/>
      <c r="G47" s="61"/>
      <c r="H47" s="61"/>
      <c r="I47" s="61"/>
      <c r="J47" s="61"/>
      <c r="K47" s="61"/>
      <c r="L47" s="61"/>
      <c r="M47" s="61"/>
      <c r="N47" s="61"/>
      <c r="O47" s="61"/>
      <c r="P47" s="31"/>
    </row>
    <row r="48" spans="2:16" ht="15" x14ac:dyDescent="0.25">
      <c r="B48" s="61"/>
      <c r="C48" s="61"/>
      <c r="D48" s="61"/>
      <c r="E48" s="61"/>
      <c r="F48" s="61"/>
      <c r="G48" s="61"/>
      <c r="H48" s="61"/>
      <c r="I48" s="61"/>
      <c r="J48" s="61"/>
      <c r="K48" s="61"/>
      <c r="L48" s="61"/>
      <c r="M48" s="61"/>
      <c r="N48" s="61"/>
      <c r="O48" s="61"/>
      <c r="P48" s="31"/>
    </row>
    <row r="49" spans="2:21" ht="15" x14ac:dyDescent="0.25">
      <c r="B49" s="61"/>
      <c r="C49" s="61"/>
      <c r="D49" s="61"/>
      <c r="E49" s="61"/>
      <c r="F49" s="61"/>
      <c r="G49" s="61"/>
      <c r="H49" s="61"/>
      <c r="I49" s="61"/>
      <c r="J49" s="61"/>
      <c r="K49" s="61"/>
      <c r="L49" s="61"/>
      <c r="M49" s="61"/>
      <c r="N49" s="61"/>
      <c r="O49" s="61"/>
      <c r="P49" s="31"/>
    </row>
    <row r="50" spans="2:21" ht="15" x14ac:dyDescent="0.25">
      <c r="B50" s="61"/>
      <c r="C50" s="61"/>
      <c r="D50" s="61"/>
      <c r="E50" s="61"/>
      <c r="F50" s="61"/>
      <c r="G50" s="61"/>
      <c r="H50" s="61"/>
      <c r="I50" s="61"/>
      <c r="J50" s="61"/>
      <c r="K50" s="61"/>
      <c r="L50" s="61"/>
      <c r="M50" s="61"/>
      <c r="N50" s="61"/>
      <c r="O50" s="61"/>
      <c r="P50" s="12"/>
    </row>
    <row r="51" spans="2:21" ht="15" x14ac:dyDescent="0.25">
      <c r="B51" s="61"/>
      <c r="C51" s="61"/>
      <c r="D51" s="61"/>
      <c r="E51" s="61"/>
      <c r="F51" s="61"/>
      <c r="G51" s="61"/>
      <c r="H51" s="61"/>
      <c r="I51" s="61"/>
      <c r="J51" s="61"/>
      <c r="K51" s="61"/>
      <c r="L51" s="61"/>
      <c r="M51" s="61"/>
      <c r="N51" s="61"/>
      <c r="O51" s="61"/>
      <c r="P51"/>
    </row>
    <row r="52" spans="2:21" ht="15" x14ac:dyDescent="0.25">
      <c r="B52" s="61"/>
      <c r="C52" s="61"/>
      <c r="D52" s="61"/>
      <c r="E52" s="61"/>
      <c r="F52" s="61"/>
      <c r="G52" s="61"/>
      <c r="H52" s="61"/>
      <c r="I52" s="61"/>
      <c r="J52" s="61"/>
      <c r="K52" s="61"/>
      <c r="L52" s="61"/>
      <c r="M52" s="61"/>
      <c r="N52" s="61"/>
      <c r="O52" s="61"/>
      <c r="P52"/>
    </row>
    <row r="53" spans="2:21" ht="5.0999999999999996" customHeight="1" x14ac:dyDescent="0.25">
      <c r="B53"/>
      <c r="C53" s="12"/>
      <c r="D53" s="12"/>
      <c r="E53" s="12"/>
      <c r="F53" s="12"/>
      <c r="G53" s="12"/>
      <c r="H53" s="12"/>
      <c r="I53" s="12"/>
      <c r="J53" s="12"/>
      <c r="K53" s="12"/>
      <c r="L53" s="12"/>
      <c r="M53" s="12"/>
      <c r="N53" s="12"/>
      <c r="O53" s="12"/>
      <c r="P53"/>
    </row>
    <row r="54" spans="2:21" ht="15" x14ac:dyDescent="0.25">
      <c r="B54" s="36" t="s">
        <v>264</v>
      </c>
      <c r="C54" s="36"/>
      <c r="D54" s="36"/>
      <c r="E54" s="36"/>
      <c r="F54" s="36"/>
      <c r="G54" s="36"/>
      <c r="H54" s="51" t="s">
        <v>281</v>
      </c>
      <c r="I54" s="51"/>
      <c r="J54" s="51"/>
      <c r="K54" s="51"/>
      <c r="L54" s="51"/>
      <c r="M54" s="51"/>
      <c r="N54" s="51"/>
      <c r="O54" s="51"/>
      <c r="P54"/>
    </row>
    <row r="55" spans="2:21" ht="15.75" x14ac:dyDescent="0.25">
      <c r="B55" s="174"/>
      <c r="C55" s="1"/>
      <c r="D55" s="1"/>
      <c r="E55" s="1"/>
      <c r="F55" s="1"/>
      <c r="G55" s="1"/>
      <c r="H55" s="172"/>
      <c r="I55" s="172"/>
      <c r="J55" s="172"/>
      <c r="K55" s="172"/>
      <c r="L55" s="172"/>
      <c r="M55" s="172"/>
      <c r="N55" s="172"/>
      <c r="O55" s="172"/>
      <c r="P55"/>
      <c r="Q55" s="175"/>
      <c r="R55" s="175"/>
      <c r="S55" s="175"/>
      <c r="T55" s="175"/>
      <c r="U55" s="175"/>
    </row>
    <row r="56" spans="2:21" ht="5.0999999999999996" customHeight="1" x14ac:dyDescent="0.25">
      <c r="B56"/>
      <c r="C56" s="12"/>
      <c r="D56" s="12"/>
      <c r="E56" s="12"/>
      <c r="F56" s="12"/>
      <c r="G56" s="12"/>
      <c r="H56" s="12"/>
      <c r="I56" s="12"/>
      <c r="J56" s="12"/>
      <c r="K56" s="12"/>
      <c r="L56" s="12"/>
      <c r="M56" s="12"/>
      <c r="N56" s="12"/>
      <c r="O56" s="12"/>
      <c r="P56"/>
    </row>
    <row r="57" spans="2:21" ht="15.75" x14ac:dyDescent="0.25">
      <c r="B57" s="176" t="s">
        <v>265</v>
      </c>
      <c r="C57" s="12"/>
      <c r="D57" s="12"/>
      <c r="E57" s="12"/>
      <c r="F57" s="12"/>
      <c r="G57" s="31"/>
      <c r="H57" s="31"/>
      <c r="I57" s="12"/>
      <c r="J57" s="66"/>
      <c r="K57" s="66"/>
      <c r="L57" s="66"/>
      <c r="M57" s="66"/>
      <c r="N57" s="66"/>
      <c r="O57" s="66"/>
      <c r="P57"/>
    </row>
    <row r="58" spans="2:21" ht="14.25" customHeight="1" x14ac:dyDescent="0.25">
      <c r="B58" s="51" t="s">
        <v>282</v>
      </c>
      <c r="C58" s="51"/>
      <c r="D58" s="51"/>
      <c r="E58" s="51"/>
      <c r="F58" s="51"/>
      <c r="G58" s="51"/>
      <c r="H58" s="51"/>
      <c r="I58" s="51"/>
      <c r="J58" s="51"/>
      <c r="K58" s="51"/>
      <c r="L58" s="51"/>
      <c r="M58" s="51"/>
      <c r="N58" s="51"/>
      <c r="O58" s="51"/>
      <c r="P58"/>
    </row>
    <row r="59" spans="2:21" ht="15" x14ac:dyDescent="0.25">
      <c r="B59" s="177"/>
      <c r="C59" s="177"/>
      <c r="D59" s="177"/>
      <c r="E59" s="177"/>
      <c r="F59" s="177"/>
      <c r="G59" s="177"/>
      <c r="H59" s="177"/>
      <c r="I59" s="177"/>
      <c r="J59" s="177"/>
      <c r="K59" s="177"/>
      <c r="L59" s="177"/>
      <c r="M59" s="177"/>
      <c r="N59" s="177"/>
      <c r="O59" s="177"/>
      <c r="P59"/>
    </row>
    <row r="60" spans="2:21" ht="5.0999999999999996" customHeight="1" x14ac:dyDescent="0.25">
      <c r="B60"/>
      <c r="C60" s="12"/>
      <c r="D60" s="12"/>
      <c r="E60" s="12"/>
      <c r="F60" s="12"/>
      <c r="G60" s="12"/>
      <c r="H60" s="12"/>
      <c r="I60" s="12"/>
      <c r="J60" s="12"/>
      <c r="K60" s="12"/>
      <c r="L60" s="12"/>
      <c r="M60" s="12"/>
      <c r="N60" s="12"/>
      <c r="O60" s="12"/>
      <c r="P60"/>
    </row>
    <row r="61" spans="2:21" ht="15.75" x14ac:dyDescent="0.25">
      <c r="B61" s="174" t="s">
        <v>266</v>
      </c>
      <c r="C61" s="154"/>
      <c r="D61" s="154"/>
      <c r="E61" s="154"/>
      <c r="F61" s="154"/>
      <c r="G61" s="156"/>
      <c r="H61" s="156"/>
      <c r="I61" s="154"/>
      <c r="J61" s="66"/>
      <c r="K61" s="66"/>
      <c r="L61" s="66"/>
      <c r="M61" s="66"/>
      <c r="N61" s="66"/>
      <c r="O61" s="66"/>
      <c r="P61"/>
    </row>
    <row r="62" spans="2:21" ht="14.25" customHeight="1" x14ac:dyDescent="0.25">
      <c r="B62" s="51" t="s">
        <v>283</v>
      </c>
      <c r="C62" s="51"/>
      <c r="D62" s="51"/>
      <c r="E62" s="51"/>
      <c r="F62" s="51"/>
      <c r="G62" s="51"/>
      <c r="H62" s="51"/>
      <c r="I62" s="51"/>
      <c r="J62" s="51"/>
      <c r="K62" s="51"/>
      <c r="L62" s="51"/>
      <c r="M62" s="51"/>
      <c r="N62" s="51"/>
      <c r="O62" s="51"/>
      <c r="P62"/>
    </row>
    <row r="63" spans="2:21" ht="15" x14ac:dyDescent="0.25">
      <c r="B63" s="177"/>
      <c r="C63" s="177"/>
      <c r="D63" s="177"/>
      <c r="E63" s="177"/>
      <c r="F63" s="177"/>
      <c r="G63" s="177"/>
      <c r="H63" s="177"/>
      <c r="I63" s="177"/>
      <c r="J63" s="177"/>
      <c r="K63" s="177"/>
      <c r="L63" s="177"/>
      <c r="M63" s="177"/>
      <c r="N63" s="177"/>
      <c r="O63" s="177"/>
      <c r="P63"/>
    </row>
    <row r="64" spans="2:21" ht="5.0999999999999996" customHeight="1" x14ac:dyDescent="0.25">
      <c r="B64"/>
      <c r="C64" s="12"/>
      <c r="D64" s="12"/>
      <c r="E64" s="12"/>
      <c r="F64" s="12"/>
      <c r="G64" s="12"/>
      <c r="H64" s="12"/>
      <c r="I64" s="12"/>
      <c r="J64" s="12"/>
      <c r="K64" s="12"/>
      <c r="L64" s="12"/>
      <c r="M64" s="12"/>
      <c r="N64" s="12"/>
      <c r="O64" s="12"/>
      <c r="P64"/>
    </row>
    <row r="65" spans="2:16" ht="15.75" x14ac:dyDescent="0.25">
      <c r="B65" s="174" t="s">
        <v>267</v>
      </c>
      <c r="C65" s="1"/>
      <c r="D65" s="1"/>
      <c r="E65" s="1"/>
      <c r="F65" s="1"/>
      <c r="G65" s="1"/>
      <c r="H65" s="1"/>
      <c r="I65" s="1"/>
      <c r="J65" s="66"/>
      <c r="K65" s="66"/>
      <c r="L65" s="66"/>
      <c r="M65" s="66"/>
      <c r="N65" s="66"/>
      <c r="O65" s="66"/>
      <c r="P65"/>
    </row>
    <row r="66" spans="2:16" ht="14.25" customHeight="1" x14ac:dyDescent="0.25">
      <c r="B66" s="51" t="s">
        <v>284</v>
      </c>
      <c r="C66" s="51"/>
      <c r="D66" s="51"/>
      <c r="E66" s="51"/>
      <c r="F66" s="51"/>
      <c r="G66" s="51"/>
      <c r="H66" s="51"/>
      <c r="I66" s="51"/>
      <c r="J66" s="51"/>
      <c r="K66" s="51"/>
      <c r="L66" s="51"/>
      <c r="M66" s="51"/>
      <c r="N66" s="51"/>
      <c r="O66" s="51"/>
      <c r="P66"/>
    </row>
    <row r="67" spans="2:16" ht="15" x14ac:dyDescent="0.25">
      <c r="B67" s="177"/>
      <c r="C67" s="177"/>
      <c r="D67" s="177"/>
      <c r="E67" s="177"/>
      <c r="F67" s="177"/>
      <c r="G67" s="177"/>
      <c r="H67" s="177"/>
      <c r="I67" s="177"/>
      <c r="J67" s="177"/>
      <c r="K67" s="177"/>
      <c r="L67" s="177"/>
      <c r="M67" s="177"/>
      <c r="N67" s="177"/>
      <c r="O67" s="177"/>
      <c r="P67"/>
    </row>
    <row r="68" spans="2:16" ht="5.0999999999999996" customHeight="1" x14ac:dyDescent="0.25">
      <c r="B68"/>
      <c r="C68" s="12"/>
      <c r="D68" s="12"/>
      <c r="E68" s="12"/>
      <c r="F68" s="12"/>
      <c r="G68" s="12"/>
      <c r="H68" s="12"/>
      <c r="I68" s="12"/>
      <c r="J68" s="12"/>
      <c r="K68" s="12"/>
      <c r="L68" s="12"/>
      <c r="M68" s="12"/>
      <c r="N68" s="12"/>
      <c r="O68" s="12"/>
      <c r="P68"/>
    </row>
    <row r="69" spans="2:16" ht="15" customHeight="1" x14ac:dyDescent="0.25">
      <c r="B69" s="174" t="s">
        <v>268</v>
      </c>
      <c r="C69" s="1"/>
      <c r="D69" s="1"/>
      <c r="E69" s="1"/>
      <c r="F69" s="1"/>
      <c r="G69" s="1"/>
      <c r="H69" s="183" t="s">
        <v>285</v>
      </c>
      <c r="I69" s="183"/>
      <c r="J69" s="183"/>
      <c r="K69" s="183"/>
      <c r="L69" s="183"/>
      <c r="M69" s="183"/>
      <c r="N69" s="183"/>
      <c r="O69" s="183"/>
      <c r="P69"/>
    </row>
    <row r="70" spans="2:16" ht="15.75" x14ac:dyDescent="0.25">
      <c r="B70" s="174"/>
      <c r="C70" s="1"/>
      <c r="D70" s="1"/>
      <c r="E70" s="1"/>
      <c r="F70" s="1"/>
      <c r="G70" s="1"/>
      <c r="H70" s="178"/>
      <c r="I70" s="178"/>
      <c r="J70" s="178"/>
      <c r="K70" s="178"/>
      <c r="L70" s="178"/>
      <c r="M70" s="178"/>
      <c r="N70" s="178"/>
      <c r="O70" s="178"/>
      <c r="P70"/>
    </row>
    <row r="71" spans="2:16" ht="5.0999999999999996" customHeight="1" x14ac:dyDescent="0.25">
      <c r="B71"/>
      <c r="C71" s="12"/>
      <c r="D71" s="12"/>
      <c r="E71" s="12"/>
      <c r="F71" s="12"/>
      <c r="G71" s="12"/>
      <c r="H71" s="12"/>
      <c r="I71" s="12"/>
      <c r="J71" s="12"/>
      <c r="K71" s="12"/>
      <c r="L71" s="12"/>
      <c r="M71" s="12"/>
      <c r="N71" s="12"/>
      <c r="O71" s="12"/>
      <c r="P71"/>
    </row>
    <row r="72" spans="2:16" ht="15" x14ac:dyDescent="0.25">
      <c r="B72" t="s">
        <v>269</v>
      </c>
      <c r="C72" s="55"/>
      <c r="D72" s="55"/>
      <c r="E72" s="55"/>
      <c r="F72" s="55"/>
      <c r="G72" s="55"/>
      <c r="H72" s="55"/>
      <c r="I72" s="51" t="s">
        <v>286</v>
      </c>
      <c r="J72" s="51"/>
      <c r="K72" s="51"/>
      <c r="L72" s="51"/>
      <c r="M72" s="51"/>
      <c r="N72" s="51"/>
      <c r="O72" s="51"/>
      <c r="P72"/>
    </row>
    <row r="73" spans="2:16" ht="15" x14ac:dyDescent="0.25">
      <c r="B73" s="162"/>
      <c r="C73" s="162"/>
      <c r="D73" s="162"/>
      <c r="E73" s="162"/>
      <c r="F73" s="162"/>
      <c r="G73" s="162"/>
      <c r="H73" s="162"/>
      <c r="I73" s="177"/>
      <c r="J73" s="177"/>
      <c r="K73" s="177"/>
      <c r="L73" s="177"/>
      <c r="M73" s="177"/>
      <c r="N73" s="177"/>
      <c r="O73" s="177"/>
      <c r="P73"/>
    </row>
    <row r="74" spans="2:16" ht="5.0999999999999996" customHeight="1" x14ac:dyDescent="0.25">
      <c r="L74" s="179"/>
      <c r="M74" s="179"/>
      <c r="N74" s="179"/>
      <c r="P74"/>
    </row>
    <row r="75" spans="2:16" ht="15" customHeight="1" x14ac:dyDescent="0.25">
      <c r="B75" s="52" t="s">
        <v>42</v>
      </c>
      <c r="C75" s="52"/>
      <c r="D75" s="52"/>
      <c r="E75" s="52"/>
      <c r="F75" s="52"/>
      <c r="G75" s="52"/>
      <c r="H75" s="52"/>
      <c r="I75" s="52"/>
      <c r="J75" s="52"/>
      <c r="K75" s="52"/>
      <c r="L75" s="52"/>
      <c r="M75" s="52"/>
      <c r="N75" s="52"/>
      <c r="O75" s="52"/>
      <c r="P75"/>
    </row>
    <row r="76" spans="2:16" ht="15" customHeight="1" x14ac:dyDescent="0.25">
      <c r="B76"/>
      <c r="C76"/>
      <c r="D76"/>
      <c r="E76"/>
      <c r="F76"/>
      <c r="G76"/>
      <c r="H76"/>
      <c r="I76"/>
      <c r="J76"/>
      <c r="K76"/>
      <c r="L76"/>
      <c r="M76"/>
      <c r="N76"/>
      <c r="O76" s="180"/>
      <c r="P76"/>
    </row>
    <row r="77" spans="2:16" ht="15" x14ac:dyDescent="0.25"/>
    <row r="78" spans="2:16" ht="15" customHeight="1" x14ac:dyDescent="0.25"/>
    <row r="79" spans="2:16" ht="15"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x14ac:dyDescent="0.25"/>
    <row r="122" ht="15" hidden="1" x14ac:dyDescent="0.25"/>
    <row r="123" ht="15" hidden="1" x14ac:dyDescent="0.25"/>
    <row r="124" ht="15" hidden="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sheetData>
  <sheetProtection algorithmName="SHA-512" hashValue="NkbJclWt1CI+hlwv1X/diA7CWkQDfpvGg4RSSOsAOkvlZhQIdYyrEEX56tnX7A+cgHlpJ0jzPgp/+YsIa8Mn9A==" saltValue="hw/a7UDSVUOBcV5TGH4jTw==" spinCount="100000" sheet="1" objects="1" scenarios="1" selectLockedCells="1" selectUnlockedCells="1"/>
  <mergeCells count="38">
    <mergeCell ref="I73:O73"/>
    <mergeCell ref="B75:O75"/>
    <mergeCell ref="B63:O63"/>
    <mergeCell ref="B66:O66"/>
    <mergeCell ref="B67:O67"/>
    <mergeCell ref="H69:O69"/>
    <mergeCell ref="H70:O70"/>
    <mergeCell ref="I72:O72"/>
    <mergeCell ref="B54:G54"/>
    <mergeCell ref="H54:O54"/>
    <mergeCell ref="H55:O55"/>
    <mergeCell ref="B58:O58"/>
    <mergeCell ref="B59:O59"/>
    <mergeCell ref="B62:O62"/>
    <mergeCell ref="C35:O35"/>
    <mergeCell ref="C36:O36"/>
    <mergeCell ref="C37:O37"/>
    <mergeCell ref="C38:O38"/>
    <mergeCell ref="B40:O40"/>
    <mergeCell ref="G42:I42"/>
    <mergeCell ref="C25:O25"/>
    <mergeCell ref="C26:O26"/>
    <mergeCell ref="C29:O29"/>
    <mergeCell ref="C30:O30"/>
    <mergeCell ref="C31:O31"/>
    <mergeCell ref="C32:O32"/>
    <mergeCell ref="C17:O17"/>
    <mergeCell ref="C18:O18"/>
    <mergeCell ref="C19:O19"/>
    <mergeCell ref="C20:O20"/>
    <mergeCell ref="C23:O23"/>
    <mergeCell ref="C24:O24"/>
    <mergeCell ref="B5:O5"/>
    <mergeCell ref="B7:O8"/>
    <mergeCell ref="C11:O11"/>
    <mergeCell ref="C12:O12"/>
    <mergeCell ref="C13:O13"/>
    <mergeCell ref="C14:O14"/>
  </mergeCells>
  <printOptions horizontalCentered="1"/>
  <pageMargins left="0.70866141732283472" right="0.70866141732283472" top="0.74803149606299213" bottom="0.74803149606299213" header="0.31496062992125984" footer="0.31496062992125984"/>
  <pageSetup scale="6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11CF3-2942-4DB4-845B-DBD58FC41F5B}">
  <dimension ref="A1:R104"/>
  <sheetViews>
    <sheetView showGridLines="0" showRowColHeaders="0" showRuler="0" showWhiteSpace="0" zoomScale="130" zoomScaleNormal="130" zoomScaleSheetLayoutView="96" workbookViewId="0">
      <selection activeCell="K15" sqref="K15:N17"/>
    </sheetView>
  </sheetViews>
  <sheetFormatPr baseColWidth="10" defaultColWidth="0" defaultRowHeight="0" customHeight="1" zeroHeight="1" x14ac:dyDescent="0.25"/>
  <cols>
    <col min="1" max="2" width="5.7109375" customWidth="1"/>
    <col min="3" max="3" width="6.140625" customWidth="1"/>
    <col min="4" max="5" width="5.7109375" customWidth="1"/>
    <col min="6" max="6" width="7.28515625" customWidth="1"/>
    <col min="7" max="8" width="6.7109375" customWidth="1"/>
    <col min="9" max="11" width="5.7109375" customWidth="1"/>
    <col min="12" max="12" width="6.5703125" customWidth="1"/>
    <col min="13" max="16" width="5.7109375" customWidth="1"/>
    <col min="17" max="18" width="6.5703125" hidden="1" customWidth="1"/>
    <col min="19" max="16384" width="10.85546875" hidden="1"/>
  </cols>
  <sheetData>
    <row r="1" spans="2:16" ht="15" x14ac:dyDescent="0.25"/>
    <row r="2" spans="2:16" ht="15" x14ac:dyDescent="0.25">
      <c r="B2" s="1"/>
      <c r="C2" s="1"/>
      <c r="D2" s="1"/>
      <c r="E2" s="1"/>
      <c r="F2" s="1"/>
      <c r="G2" s="1"/>
      <c r="H2" s="1"/>
      <c r="I2" s="1"/>
      <c r="J2" s="1"/>
      <c r="K2" s="1"/>
      <c r="L2" s="1"/>
      <c r="M2" s="1"/>
      <c r="N2" s="1"/>
      <c r="O2" s="1"/>
      <c r="P2" s="1"/>
    </row>
    <row r="3" spans="2:16" ht="15" x14ac:dyDescent="0.25">
      <c r="B3" s="2"/>
      <c r="C3" s="2"/>
      <c r="D3" s="3"/>
      <c r="E3" s="3"/>
      <c r="F3" s="3"/>
      <c r="G3" s="3"/>
      <c r="H3" s="3"/>
      <c r="I3" s="3"/>
      <c r="J3" s="3"/>
      <c r="K3" s="3"/>
      <c r="L3" s="3"/>
      <c r="M3" s="3"/>
      <c r="N3" s="3"/>
      <c r="O3" s="2"/>
      <c r="P3" s="2"/>
    </row>
    <row r="4" spans="2:16" ht="5.0999999999999996" customHeight="1" x14ac:dyDescent="0.25">
      <c r="B4" s="2"/>
      <c r="C4" s="2"/>
      <c r="D4" s="3"/>
      <c r="E4" s="3"/>
      <c r="F4" s="3"/>
      <c r="G4" s="3"/>
      <c r="H4" s="3"/>
      <c r="I4" s="3"/>
      <c r="J4" s="3"/>
      <c r="K4" s="3"/>
      <c r="L4" s="3"/>
      <c r="M4" s="3"/>
      <c r="N4" s="3"/>
      <c r="O4" s="2"/>
      <c r="P4" s="2"/>
    </row>
    <row r="5" spans="2:16" ht="15" x14ac:dyDescent="0.25">
      <c r="B5" s="4" t="s">
        <v>0</v>
      </c>
      <c r="C5" s="4"/>
      <c r="D5" s="4"/>
      <c r="E5" s="4"/>
      <c r="F5" s="4"/>
      <c r="G5" s="4"/>
      <c r="H5" s="4"/>
      <c r="I5" s="4"/>
      <c r="J5" s="4"/>
      <c r="K5" s="4"/>
      <c r="L5" s="4"/>
      <c r="M5" s="4"/>
      <c r="N5" s="4"/>
      <c r="O5" s="4"/>
      <c r="P5" s="1"/>
    </row>
    <row r="6" spans="2:16" ht="4.5" customHeight="1" x14ac:dyDescent="0.25">
      <c r="B6" s="2"/>
      <c r="C6" s="2"/>
      <c r="D6" s="3"/>
      <c r="E6" s="3"/>
      <c r="F6" s="3"/>
      <c r="G6" s="3"/>
      <c r="H6" s="3"/>
      <c r="I6" s="3"/>
      <c r="J6" s="3"/>
      <c r="K6" s="3"/>
      <c r="L6" s="3"/>
      <c r="M6" s="3"/>
      <c r="N6" s="3"/>
      <c r="O6" s="2"/>
      <c r="P6" s="2"/>
    </row>
    <row r="7" spans="2:16" ht="15" customHeight="1" x14ac:dyDescent="0.25">
      <c r="B7" s="5" t="s">
        <v>1</v>
      </c>
      <c r="C7" s="5"/>
      <c r="D7" s="5"/>
      <c r="E7" s="5"/>
      <c r="F7" s="5"/>
      <c r="G7" s="5"/>
      <c r="H7" s="5"/>
      <c r="I7" s="5"/>
      <c r="J7" s="5"/>
      <c r="K7" s="5"/>
      <c r="L7" s="5"/>
      <c r="M7" s="5"/>
      <c r="N7" s="5"/>
      <c r="O7" s="5"/>
      <c r="P7" s="2"/>
    </row>
    <row r="8" spans="2:16" ht="4.5" customHeight="1" x14ac:dyDescent="0.25">
      <c r="B8" s="2"/>
      <c r="C8" s="2"/>
      <c r="D8" s="3"/>
      <c r="E8" s="3"/>
      <c r="F8" s="3"/>
      <c r="G8" s="3"/>
      <c r="H8" s="3"/>
      <c r="I8" s="3"/>
      <c r="J8" s="3"/>
      <c r="K8" s="3"/>
      <c r="L8" s="3"/>
      <c r="M8" s="3"/>
      <c r="N8" s="3"/>
      <c r="O8" s="2"/>
      <c r="P8" s="2"/>
    </row>
    <row r="9" spans="2:16" ht="15" x14ac:dyDescent="0.25">
      <c r="B9" s="2"/>
      <c r="C9" s="6"/>
      <c r="D9" s="6"/>
      <c r="E9" s="6"/>
      <c r="F9" s="6"/>
      <c r="G9" s="7" t="s">
        <v>2</v>
      </c>
      <c r="H9" s="7"/>
      <c r="I9" s="7"/>
      <c r="J9" s="7"/>
      <c r="K9" s="7" t="s">
        <v>3</v>
      </c>
      <c r="L9" s="7"/>
      <c r="M9" s="7"/>
      <c r="N9" s="7"/>
      <c r="O9" s="2"/>
      <c r="P9" s="2"/>
    </row>
    <row r="10" spans="2:16" ht="15.75" customHeight="1" x14ac:dyDescent="0.25">
      <c r="B10" s="2"/>
      <c r="C10" s="6"/>
      <c r="D10" s="6"/>
      <c r="E10" s="6"/>
      <c r="F10" s="6"/>
      <c r="G10" s="7" t="s">
        <v>4</v>
      </c>
      <c r="H10" s="7"/>
      <c r="I10" s="7"/>
      <c r="J10" s="7"/>
      <c r="K10" s="7" t="s">
        <v>5</v>
      </c>
      <c r="L10" s="7"/>
      <c r="M10" s="7"/>
      <c r="N10" s="7"/>
      <c r="O10" s="2"/>
      <c r="P10" s="2"/>
    </row>
    <row r="11" spans="2:16" ht="15.75" customHeight="1" x14ac:dyDescent="0.25">
      <c r="B11" s="3"/>
      <c r="C11" s="6"/>
      <c r="D11" s="6"/>
      <c r="E11" s="6"/>
      <c r="F11" s="6"/>
      <c r="G11" s="7"/>
      <c r="H11" s="7"/>
      <c r="I11" s="7"/>
      <c r="J11" s="7"/>
      <c r="K11" s="7"/>
      <c r="L11" s="7"/>
      <c r="M11" s="7"/>
      <c r="N11" s="7"/>
      <c r="O11" s="2"/>
      <c r="P11" s="3"/>
    </row>
    <row r="12" spans="2:16" ht="15" x14ac:dyDescent="0.25">
      <c r="C12" s="6"/>
      <c r="D12" s="6"/>
      <c r="E12" s="6"/>
      <c r="F12" s="6"/>
      <c r="G12" s="7"/>
      <c r="H12" s="7"/>
      <c r="I12" s="7"/>
      <c r="J12" s="7"/>
      <c r="K12" s="7"/>
      <c r="L12" s="7"/>
      <c r="M12" s="7"/>
      <c r="N12" s="7"/>
      <c r="O12" s="2"/>
    </row>
    <row r="13" spans="2:16" ht="15" x14ac:dyDescent="0.25">
      <c r="C13" s="6"/>
      <c r="D13" s="6"/>
      <c r="E13" s="6"/>
      <c r="F13" s="6"/>
      <c r="G13" s="7"/>
      <c r="H13" s="7"/>
      <c r="I13" s="7"/>
      <c r="J13" s="7"/>
      <c r="K13" s="7"/>
      <c r="L13" s="7"/>
      <c r="M13" s="7"/>
      <c r="N13" s="7"/>
      <c r="O13" s="2"/>
    </row>
    <row r="14" spans="2:16" ht="15" customHeight="1" x14ac:dyDescent="0.25">
      <c r="C14" s="6"/>
      <c r="D14" s="6"/>
      <c r="E14" s="6"/>
      <c r="F14" s="6"/>
      <c r="G14" s="8" t="s">
        <v>6</v>
      </c>
      <c r="H14" s="8"/>
      <c r="I14" s="8"/>
      <c r="J14" s="8"/>
      <c r="K14" s="9" t="s">
        <v>7</v>
      </c>
      <c r="L14" s="9"/>
      <c r="M14" s="9"/>
      <c r="N14" s="9"/>
      <c r="O14" s="2"/>
    </row>
    <row r="15" spans="2:16" ht="15" customHeight="1" x14ac:dyDescent="0.25">
      <c r="C15" s="6"/>
      <c r="D15" s="6"/>
      <c r="E15" s="6"/>
      <c r="F15" s="6"/>
      <c r="G15" s="8"/>
      <c r="H15" s="8"/>
      <c r="I15" s="8"/>
      <c r="J15" s="8"/>
      <c r="K15" s="42" t="s">
        <v>27</v>
      </c>
      <c r="L15" s="43"/>
      <c r="M15" s="43"/>
      <c r="N15" s="44"/>
      <c r="O15" s="2"/>
    </row>
    <row r="16" spans="2:16" ht="14.25" customHeight="1" x14ac:dyDescent="0.25">
      <c r="C16" s="6"/>
      <c r="D16" s="6"/>
      <c r="E16" s="6"/>
      <c r="F16" s="6"/>
      <c r="G16" s="8"/>
      <c r="H16" s="8"/>
      <c r="I16" s="8"/>
      <c r="J16" s="8"/>
      <c r="K16" s="42"/>
      <c r="L16" s="43"/>
      <c r="M16" s="43"/>
      <c r="N16" s="44"/>
      <c r="O16" s="12"/>
    </row>
    <row r="17" spans="2:16" ht="15" x14ac:dyDescent="0.25">
      <c r="C17" s="6"/>
      <c r="D17" s="6"/>
      <c r="E17" s="6"/>
      <c r="F17" s="6"/>
      <c r="G17" s="8"/>
      <c r="H17" s="8"/>
      <c r="I17" s="8"/>
      <c r="J17" s="8"/>
      <c r="K17" s="45"/>
      <c r="L17" s="46"/>
      <c r="M17" s="46"/>
      <c r="N17" s="47"/>
      <c r="O17" s="12"/>
    </row>
    <row r="18" spans="2:16" ht="15" customHeight="1" x14ac:dyDescent="0.25">
      <c r="C18" s="16"/>
      <c r="D18" s="16"/>
      <c r="E18" s="16"/>
      <c r="F18" s="16"/>
      <c r="G18" s="9" t="s">
        <v>8</v>
      </c>
      <c r="H18" s="9"/>
      <c r="I18" s="9"/>
      <c r="J18" s="9"/>
      <c r="K18" s="9" t="s">
        <v>9</v>
      </c>
      <c r="L18" s="9"/>
      <c r="M18" s="9"/>
      <c r="N18" s="9"/>
      <c r="O18" s="12"/>
    </row>
    <row r="19" spans="2:16" ht="15" customHeight="1" x14ac:dyDescent="0.25">
      <c r="C19" s="16"/>
      <c r="D19" s="16"/>
      <c r="E19" s="16"/>
      <c r="F19" s="16"/>
      <c r="G19" s="42" t="s">
        <v>28</v>
      </c>
      <c r="H19" s="43"/>
      <c r="I19" s="43"/>
      <c r="J19" s="44"/>
      <c r="K19" s="42" t="s">
        <v>29</v>
      </c>
      <c r="L19" s="43"/>
      <c r="M19" s="43"/>
      <c r="N19" s="44"/>
      <c r="O19" s="12"/>
    </row>
    <row r="20" spans="2:16" ht="14.25" customHeight="1" x14ac:dyDescent="0.25">
      <c r="C20" s="16"/>
      <c r="D20" s="16"/>
      <c r="E20" s="16"/>
      <c r="F20" s="16"/>
      <c r="G20" s="42"/>
      <c r="H20" s="43"/>
      <c r="I20" s="43"/>
      <c r="J20" s="44"/>
      <c r="K20" s="42"/>
      <c r="L20" s="43"/>
      <c r="M20" s="43"/>
      <c r="N20" s="44"/>
      <c r="O20" s="12"/>
    </row>
    <row r="21" spans="2:16" ht="15" x14ac:dyDescent="0.25">
      <c r="C21" s="16"/>
      <c r="D21" s="16"/>
      <c r="E21" s="16"/>
      <c r="F21" s="16"/>
      <c r="G21" s="45"/>
      <c r="H21" s="46"/>
      <c r="I21" s="46"/>
      <c r="J21" s="47"/>
      <c r="K21" s="45"/>
      <c r="L21" s="46"/>
      <c r="M21" s="46"/>
      <c r="N21" s="47"/>
      <c r="O21" s="12"/>
    </row>
    <row r="22" spans="2:16" ht="14.25" customHeight="1" x14ac:dyDescent="0.25">
      <c r="C22" s="16"/>
      <c r="D22" s="16"/>
      <c r="E22" s="16"/>
      <c r="F22" s="16"/>
      <c r="G22" s="9" t="s">
        <v>10</v>
      </c>
      <c r="H22" s="9"/>
      <c r="I22" s="9"/>
      <c r="J22" s="9"/>
      <c r="K22" s="17" t="s">
        <v>11</v>
      </c>
      <c r="L22" s="17"/>
      <c r="M22" s="17"/>
      <c r="N22" s="17"/>
      <c r="O22" s="12"/>
    </row>
    <row r="23" spans="2:16" ht="15" customHeight="1" x14ac:dyDescent="0.25">
      <c r="C23" s="16"/>
      <c r="D23" s="16"/>
      <c r="E23" s="16"/>
      <c r="F23" s="16"/>
      <c r="G23" s="42" t="s">
        <v>30</v>
      </c>
      <c r="H23" s="43"/>
      <c r="I23" s="43"/>
      <c r="J23" s="44"/>
      <c r="K23" s="42" t="s">
        <v>31</v>
      </c>
      <c r="L23" s="43"/>
      <c r="M23" s="43"/>
      <c r="N23" s="43"/>
      <c r="O23" s="12"/>
    </row>
    <row r="24" spans="2:16" ht="14.25" customHeight="1" x14ac:dyDescent="0.25">
      <c r="C24" s="16"/>
      <c r="D24" s="16"/>
      <c r="E24" s="16"/>
      <c r="F24" s="16"/>
      <c r="G24" s="42"/>
      <c r="H24" s="43"/>
      <c r="I24" s="43"/>
      <c r="J24" s="44"/>
      <c r="K24" s="42"/>
      <c r="L24" s="43"/>
      <c r="M24" s="43"/>
      <c r="N24" s="43"/>
      <c r="O24" s="18"/>
    </row>
    <row r="25" spans="2:16" ht="15" x14ac:dyDescent="0.25">
      <c r="C25" s="16"/>
      <c r="D25" s="16"/>
      <c r="E25" s="16"/>
      <c r="F25" s="16"/>
      <c r="G25" s="45"/>
      <c r="H25" s="46"/>
      <c r="I25" s="46"/>
      <c r="J25" s="47"/>
      <c r="K25" s="45"/>
      <c r="L25" s="46"/>
      <c r="M25" s="46"/>
      <c r="N25" s="46"/>
      <c r="O25" s="22"/>
    </row>
    <row r="26" spans="2:16" ht="15" customHeight="1" x14ac:dyDescent="0.25">
      <c r="C26" s="23"/>
      <c r="D26" s="23"/>
      <c r="E26" s="23"/>
      <c r="F26" s="23"/>
      <c r="G26" s="8" t="s">
        <v>12</v>
      </c>
      <c r="H26" s="8"/>
      <c r="I26" s="8"/>
      <c r="J26" s="8"/>
      <c r="K26" s="24" t="s">
        <v>13</v>
      </c>
      <c r="L26" s="24"/>
      <c r="M26" s="24"/>
      <c r="N26" s="24"/>
      <c r="O26" s="25"/>
    </row>
    <row r="27" spans="2:16" ht="15" x14ac:dyDescent="0.25">
      <c r="B27" s="26"/>
      <c r="C27" s="23"/>
      <c r="D27" s="23"/>
      <c r="E27" s="23"/>
      <c r="F27" s="23"/>
      <c r="G27" s="8"/>
      <c r="H27" s="8"/>
      <c r="I27" s="8"/>
      <c r="J27" s="8"/>
      <c r="K27" s="42" t="s">
        <v>32</v>
      </c>
      <c r="L27" s="43"/>
      <c r="M27" s="43"/>
      <c r="N27" s="44"/>
      <c r="P27" s="26"/>
    </row>
    <row r="28" spans="2:16" ht="15" x14ac:dyDescent="0.25">
      <c r="C28" s="23"/>
      <c r="D28" s="23"/>
      <c r="E28" s="23"/>
      <c r="F28" s="23"/>
      <c r="G28" s="8"/>
      <c r="H28" s="8"/>
      <c r="I28" s="8"/>
      <c r="J28" s="8"/>
      <c r="K28" s="42"/>
      <c r="L28" s="43"/>
      <c r="M28" s="43"/>
      <c r="N28" s="44"/>
      <c r="O28" s="1"/>
    </row>
    <row r="29" spans="2:16" ht="15" customHeight="1" x14ac:dyDescent="0.25">
      <c r="C29" s="23"/>
      <c r="D29" s="23"/>
      <c r="E29" s="23"/>
      <c r="F29" s="23"/>
      <c r="G29" s="8"/>
      <c r="H29" s="8"/>
      <c r="I29" s="8"/>
      <c r="J29" s="8"/>
      <c r="K29" s="45"/>
      <c r="L29" s="46"/>
      <c r="M29" s="46"/>
      <c r="N29" s="47"/>
      <c r="O29" s="12"/>
    </row>
    <row r="30" spans="2:16" ht="15" customHeight="1" x14ac:dyDescent="0.25">
      <c r="C30" s="16"/>
      <c r="D30" s="16"/>
      <c r="E30" s="16"/>
      <c r="F30" s="16"/>
      <c r="G30" s="9" t="s">
        <v>14</v>
      </c>
      <c r="H30" s="9"/>
      <c r="I30" s="9"/>
      <c r="J30" s="9"/>
      <c r="K30" s="8" t="s">
        <v>15</v>
      </c>
      <c r="L30" s="8"/>
      <c r="M30" s="8"/>
      <c r="N30" s="8"/>
      <c r="O30" s="12"/>
    </row>
    <row r="31" spans="2:16" ht="15" customHeight="1" x14ac:dyDescent="0.25">
      <c r="C31" s="16"/>
      <c r="D31" s="16"/>
      <c r="E31" s="16"/>
      <c r="F31" s="16"/>
      <c r="G31" s="42" t="s">
        <v>33</v>
      </c>
      <c r="H31" s="43"/>
      <c r="I31" s="43"/>
      <c r="J31" s="44"/>
      <c r="K31" s="8"/>
      <c r="L31" s="8"/>
      <c r="M31" s="8"/>
      <c r="N31" s="8"/>
      <c r="O31" s="12"/>
    </row>
    <row r="32" spans="2:16" ht="14.25" customHeight="1" x14ac:dyDescent="0.25">
      <c r="C32" s="16"/>
      <c r="D32" s="16"/>
      <c r="E32" s="16"/>
      <c r="F32" s="16"/>
      <c r="G32" s="42"/>
      <c r="H32" s="43"/>
      <c r="I32" s="43"/>
      <c r="J32" s="44"/>
      <c r="K32" s="8"/>
      <c r="L32" s="8"/>
      <c r="M32" s="8"/>
      <c r="N32" s="8"/>
      <c r="O32" s="12"/>
    </row>
    <row r="33" spans="2:15" ht="15" x14ac:dyDescent="0.25">
      <c r="C33" s="16"/>
      <c r="D33" s="16"/>
      <c r="E33" s="16"/>
      <c r="F33" s="16"/>
      <c r="G33" s="48"/>
      <c r="H33" s="49"/>
      <c r="I33" s="49"/>
      <c r="J33" s="50"/>
      <c r="K33" s="8"/>
      <c r="L33" s="8"/>
      <c r="M33" s="8"/>
      <c r="N33" s="8"/>
      <c r="O33" s="30"/>
    </row>
    <row r="34" spans="2:15" ht="4.5" customHeight="1" x14ac:dyDescent="0.25">
      <c r="C34" s="12"/>
      <c r="D34" s="12"/>
      <c r="E34" s="12"/>
      <c r="F34" s="12"/>
      <c r="G34" s="31"/>
      <c r="H34" s="31"/>
      <c r="I34" s="31"/>
      <c r="J34" s="31"/>
      <c r="K34" s="12"/>
      <c r="L34" s="12"/>
      <c r="M34" s="12"/>
      <c r="N34" s="12"/>
      <c r="O34" s="12"/>
    </row>
    <row r="35" spans="2:15" ht="15.75" customHeight="1" x14ac:dyDescent="0.25">
      <c r="B35" s="5" t="s">
        <v>16</v>
      </c>
      <c r="C35" s="5"/>
      <c r="D35" s="5"/>
      <c r="E35" s="5"/>
      <c r="F35" s="5"/>
      <c r="G35" s="5"/>
      <c r="H35" s="5"/>
      <c r="I35" s="5"/>
      <c r="J35" s="5"/>
      <c r="K35" s="5"/>
      <c r="L35" s="5"/>
      <c r="M35" s="5"/>
      <c r="N35" s="5"/>
      <c r="O35" s="12"/>
    </row>
    <row r="36" spans="2:15" ht="4.5" customHeight="1" x14ac:dyDescent="0.25">
      <c r="C36" s="12"/>
      <c r="D36" s="12"/>
      <c r="E36" s="12"/>
      <c r="F36" s="12"/>
      <c r="G36" s="31"/>
      <c r="H36" s="31"/>
      <c r="I36" s="31"/>
      <c r="J36" s="31"/>
      <c r="K36" s="12"/>
      <c r="L36" s="12"/>
      <c r="M36" s="12"/>
      <c r="N36" s="12"/>
      <c r="O36" s="12"/>
    </row>
    <row r="37" spans="2:15" ht="15" x14ac:dyDescent="0.25">
      <c r="C37" s="32" t="s">
        <v>17</v>
      </c>
      <c r="D37" s="32"/>
      <c r="E37" s="32"/>
      <c r="F37" s="32"/>
      <c r="G37" s="32"/>
      <c r="H37" s="32"/>
      <c r="I37" s="32"/>
      <c r="J37" s="32"/>
      <c r="K37" s="32"/>
      <c r="L37" s="32"/>
      <c r="M37" s="32"/>
      <c r="N37" s="32"/>
      <c r="O37" s="12"/>
    </row>
    <row r="38" spans="2:15" ht="15" x14ac:dyDescent="0.25">
      <c r="C38" s="51" t="s">
        <v>34</v>
      </c>
      <c r="D38" s="51"/>
      <c r="E38" s="51"/>
      <c r="F38" s="51"/>
      <c r="G38" s="51"/>
      <c r="H38" s="51"/>
      <c r="I38" s="51"/>
      <c r="J38" s="51"/>
      <c r="K38" s="51"/>
      <c r="L38" s="51"/>
      <c r="M38" s="51"/>
      <c r="N38" s="51"/>
      <c r="O38" s="12"/>
    </row>
    <row r="39" spans="2:15" ht="15" x14ac:dyDescent="0.25">
      <c r="C39" s="34"/>
      <c r="D39" s="12"/>
      <c r="E39" s="12"/>
      <c r="F39" s="12"/>
      <c r="G39" s="12"/>
      <c r="H39" s="12"/>
      <c r="I39" s="12"/>
      <c r="J39" s="12"/>
      <c r="K39" s="31"/>
      <c r="L39" s="31"/>
      <c r="M39" s="31"/>
      <c r="N39" s="31"/>
      <c r="O39" s="12"/>
    </row>
    <row r="40" spans="2:15" ht="5.0999999999999996" customHeight="1" x14ac:dyDescent="0.25">
      <c r="C40" s="35"/>
      <c r="D40" s="12"/>
      <c r="E40" s="12"/>
      <c r="F40" s="12"/>
      <c r="G40" s="12"/>
      <c r="H40" s="12"/>
      <c r="I40" s="12"/>
      <c r="J40" s="12"/>
      <c r="K40" s="31"/>
      <c r="L40" s="31"/>
      <c r="M40" s="31"/>
      <c r="N40" s="31"/>
      <c r="O40" s="12"/>
    </row>
    <row r="41" spans="2:15" ht="15" x14ac:dyDescent="0.25">
      <c r="C41" s="36" t="s">
        <v>18</v>
      </c>
      <c r="D41" s="36"/>
      <c r="E41" s="36"/>
      <c r="F41" s="36"/>
      <c r="G41" s="36"/>
      <c r="H41" s="36"/>
      <c r="I41" s="36"/>
      <c r="J41" s="36"/>
      <c r="K41" s="36"/>
      <c r="L41" s="36"/>
      <c r="M41" s="36"/>
      <c r="N41" s="31"/>
      <c r="O41" s="12"/>
    </row>
    <row r="42" spans="2:15" ht="15" x14ac:dyDescent="0.25">
      <c r="C42" s="51" t="s">
        <v>35</v>
      </c>
      <c r="D42" s="51"/>
      <c r="E42" s="51"/>
      <c r="F42" s="51"/>
      <c r="G42" s="51"/>
      <c r="H42" s="51"/>
      <c r="I42" s="51"/>
      <c r="J42" s="51"/>
      <c r="K42" s="51"/>
      <c r="L42" s="51"/>
      <c r="M42" s="51"/>
      <c r="N42" s="51"/>
      <c r="O42" s="12"/>
    </row>
    <row r="43" spans="2:15" ht="15" x14ac:dyDescent="0.25">
      <c r="C43" s="34"/>
      <c r="D43" s="12"/>
      <c r="E43" s="12"/>
      <c r="F43" s="12"/>
      <c r="G43" s="31"/>
      <c r="H43" s="31"/>
      <c r="I43" s="31"/>
      <c r="J43" s="31"/>
      <c r="K43" s="12"/>
      <c r="L43" s="12"/>
      <c r="M43" s="12"/>
      <c r="N43" s="12"/>
      <c r="O43" s="12"/>
    </row>
    <row r="44" spans="2:15" ht="5.0999999999999996" customHeight="1" x14ac:dyDescent="0.25">
      <c r="C44" s="35"/>
      <c r="D44" s="12"/>
      <c r="E44" s="12"/>
      <c r="F44" s="12"/>
      <c r="G44" s="12"/>
      <c r="H44" s="12"/>
      <c r="I44" s="12"/>
      <c r="J44" s="12"/>
      <c r="K44" s="31"/>
      <c r="L44" s="31"/>
      <c r="M44" s="31"/>
      <c r="N44" s="31"/>
      <c r="O44" s="12"/>
    </row>
    <row r="45" spans="2:15" ht="15" x14ac:dyDescent="0.25">
      <c r="C45" s="36" t="s">
        <v>19</v>
      </c>
      <c r="D45" s="36"/>
      <c r="E45" s="36"/>
      <c r="F45" s="36"/>
      <c r="G45" s="36"/>
      <c r="H45" s="36"/>
      <c r="I45" s="36"/>
      <c r="J45" s="36"/>
      <c r="K45" s="36"/>
      <c r="L45" s="36"/>
      <c r="M45" s="36"/>
      <c r="N45" s="12"/>
    </row>
    <row r="46" spans="2:15" ht="15" x14ac:dyDescent="0.25">
      <c r="C46" s="51" t="s">
        <v>36</v>
      </c>
      <c r="D46" s="51"/>
      <c r="E46" s="51"/>
      <c r="F46" s="51"/>
      <c r="G46" s="51"/>
      <c r="H46" s="51"/>
      <c r="I46" s="51"/>
      <c r="J46" s="51"/>
      <c r="K46" s="51"/>
      <c r="L46" s="51"/>
      <c r="M46" s="51"/>
      <c r="N46" s="51"/>
    </row>
    <row r="47" spans="2:15" ht="15" x14ac:dyDescent="0.25">
      <c r="C47" s="34"/>
      <c r="D47" s="12"/>
      <c r="E47" s="12"/>
      <c r="F47" s="12"/>
      <c r="G47" s="31"/>
      <c r="H47" s="31"/>
      <c r="I47" s="31"/>
      <c r="J47" s="31"/>
      <c r="K47" s="12"/>
      <c r="L47" s="12"/>
      <c r="M47" s="12"/>
      <c r="N47" s="12"/>
      <c r="O47" s="37"/>
    </row>
    <row r="48" spans="2:15" ht="5.0999999999999996" customHeight="1" x14ac:dyDescent="0.25">
      <c r="C48" s="35"/>
      <c r="D48" s="12"/>
      <c r="E48" s="12"/>
      <c r="F48" s="12"/>
      <c r="G48" s="12"/>
      <c r="H48" s="12"/>
      <c r="I48" s="12"/>
      <c r="J48" s="12"/>
      <c r="K48" s="31"/>
      <c r="L48" s="31"/>
      <c r="M48" s="31"/>
      <c r="N48" s="31"/>
      <c r="O48" s="12"/>
    </row>
    <row r="49" spans="3:15" ht="15" x14ac:dyDescent="0.25">
      <c r="C49" s="36" t="s">
        <v>20</v>
      </c>
      <c r="D49" s="36"/>
      <c r="E49" s="36"/>
      <c r="F49" s="36"/>
      <c r="G49" s="36"/>
      <c r="H49" s="36"/>
      <c r="I49" s="36"/>
      <c r="J49" s="36"/>
      <c r="K49" s="36"/>
      <c r="L49" s="36"/>
      <c r="M49" s="36"/>
      <c r="N49" s="36"/>
      <c r="O49" s="37"/>
    </row>
    <row r="50" spans="3:15" ht="15" x14ac:dyDescent="0.25">
      <c r="C50" s="51" t="s">
        <v>37</v>
      </c>
      <c r="D50" s="51"/>
      <c r="E50" s="51"/>
      <c r="F50" s="51"/>
      <c r="G50" s="51"/>
      <c r="H50" s="51"/>
      <c r="I50" s="51"/>
      <c r="J50" s="51"/>
      <c r="K50" s="51"/>
      <c r="L50" s="51"/>
      <c r="M50" s="51"/>
      <c r="N50" s="51"/>
    </row>
    <row r="51" spans="3:15" ht="15" x14ac:dyDescent="0.25">
      <c r="C51" s="34"/>
      <c r="D51" s="31"/>
      <c r="E51" s="31"/>
      <c r="F51" s="31"/>
      <c r="G51" s="31"/>
      <c r="H51" s="31"/>
      <c r="I51" s="31"/>
      <c r="J51" s="31"/>
      <c r="K51" s="31"/>
      <c r="L51" s="31"/>
      <c r="M51" s="31"/>
      <c r="N51" s="31"/>
    </row>
    <row r="52" spans="3:15" ht="5.0999999999999996" customHeight="1" x14ac:dyDescent="0.25">
      <c r="C52" s="35"/>
      <c r="D52" s="12"/>
      <c r="E52" s="12"/>
      <c r="F52" s="12"/>
      <c r="G52" s="12"/>
      <c r="H52" s="12"/>
      <c r="I52" s="12"/>
      <c r="J52" s="12"/>
      <c r="K52" s="31"/>
      <c r="L52" s="31"/>
      <c r="M52" s="31"/>
      <c r="N52" s="31"/>
      <c r="O52" s="12"/>
    </row>
    <row r="53" spans="3:15" ht="15" x14ac:dyDescent="0.25">
      <c r="C53" s="36" t="s">
        <v>21</v>
      </c>
      <c r="D53" s="36"/>
      <c r="E53" s="36"/>
      <c r="F53" s="36"/>
      <c r="G53" s="36"/>
      <c r="H53" s="36"/>
      <c r="I53" s="36"/>
      <c r="J53" s="36"/>
      <c r="K53" s="36"/>
      <c r="L53" s="36"/>
      <c r="M53" s="36"/>
      <c r="N53" s="36"/>
    </row>
    <row r="54" spans="3:15" ht="15" x14ac:dyDescent="0.25">
      <c r="C54" s="51" t="s">
        <v>38</v>
      </c>
      <c r="D54" s="51"/>
      <c r="E54" s="51"/>
      <c r="F54" s="51"/>
      <c r="G54" s="51"/>
      <c r="H54" s="51"/>
      <c r="I54" s="51"/>
      <c r="J54" s="51"/>
      <c r="K54" s="51"/>
      <c r="L54" s="51"/>
      <c r="M54" s="51"/>
      <c r="N54" s="51"/>
    </row>
    <row r="55" spans="3:15" ht="15" x14ac:dyDescent="0.25">
      <c r="C55" s="34"/>
    </row>
    <row r="56" spans="3:15" ht="5.0999999999999996" customHeight="1" x14ac:dyDescent="0.25">
      <c r="C56" s="35"/>
      <c r="D56" s="12"/>
      <c r="E56" s="12"/>
      <c r="F56" s="12"/>
      <c r="G56" s="12"/>
      <c r="H56" s="12"/>
      <c r="I56" s="12"/>
      <c r="J56" s="12"/>
      <c r="K56" s="31"/>
      <c r="L56" s="31"/>
      <c r="M56" s="31"/>
      <c r="N56" s="31"/>
      <c r="O56" s="12"/>
    </row>
    <row r="57" spans="3:15" ht="15" x14ac:dyDescent="0.25">
      <c r="C57" s="36" t="s">
        <v>22</v>
      </c>
      <c r="D57" s="36"/>
      <c r="E57" s="36"/>
      <c r="F57" s="36"/>
      <c r="G57" s="36"/>
      <c r="H57" s="36"/>
      <c r="I57" s="36"/>
      <c r="J57" s="36"/>
      <c r="K57" s="36"/>
      <c r="L57" s="36"/>
      <c r="M57" s="36"/>
      <c r="N57" s="36"/>
    </row>
    <row r="58" spans="3:15" ht="15" x14ac:dyDescent="0.25">
      <c r="C58" s="51" t="s">
        <v>39</v>
      </c>
      <c r="D58" s="51"/>
      <c r="E58" s="51"/>
      <c r="F58" s="51"/>
      <c r="G58" s="51"/>
      <c r="H58" s="51"/>
      <c r="I58" s="51"/>
      <c r="J58" s="51"/>
      <c r="K58" s="51"/>
      <c r="L58" s="51"/>
      <c r="M58" s="51"/>
      <c r="N58" s="51"/>
    </row>
    <row r="59" spans="3:15" ht="15" x14ac:dyDescent="0.25">
      <c r="C59" s="34"/>
    </row>
    <row r="60" spans="3:15" ht="5.0999999999999996" customHeight="1" x14ac:dyDescent="0.25">
      <c r="C60" s="35"/>
      <c r="D60" s="12"/>
      <c r="E60" s="12"/>
      <c r="F60" s="12"/>
      <c r="G60" s="12"/>
      <c r="H60" s="12"/>
      <c r="I60" s="12"/>
      <c r="J60" s="12"/>
      <c r="K60" s="31"/>
      <c r="L60" s="31"/>
      <c r="M60" s="31"/>
      <c r="N60" s="31"/>
      <c r="O60" s="12"/>
    </row>
    <row r="61" spans="3:15" ht="15" x14ac:dyDescent="0.25">
      <c r="C61" t="s">
        <v>23</v>
      </c>
      <c r="G61" s="51" t="s">
        <v>40</v>
      </c>
      <c r="H61" s="51"/>
      <c r="I61" s="51"/>
      <c r="J61" s="51"/>
      <c r="K61" s="51"/>
      <c r="L61" s="51"/>
      <c r="M61" s="51"/>
      <c r="N61" s="51"/>
    </row>
    <row r="62" spans="3:15" ht="15" x14ac:dyDescent="0.25">
      <c r="G62" s="34"/>
    </row>
    <row r="63" spans="3:15" ht="5.0999999999999996" customHeight="1" x14ac:dyDescent="0.25">
      <c r="C63" s="35"/>
      <c r="D63" s="12"/>
      <c r="E63" s="12"/>
      <c r="F63" s="12"/>
      <c r="G63" s="12"/>
      <c r="H63" s="12"/>
      <c r="I63" s="12"/>
      <c r="J63" s="12"/>
      <c r="K63" s="31"/>
      <c r="L63" s="31"/>
      <c r="M63" s="31"/>
      <c r="N63" s="31"/>
      <c r="O63" s="12"/>
    </row>
    <row r="64" spans="3:15" ht="15" x14ac:dyDescent="0.25">
      <c r="C64" t="s">
        <v>24</v>
      </c>
      <c r="G64" s="51" t="s">
        <v>41</v>
      </c>
      <c r="H64" s="51"/>
      <c r="I64" s="51"/>
      <c r="J64" s="51"/>
      <c r="K64" s="51"/>
      <c r="L64" s="51"/>
      <c r="M64" s="51"/>
      <c r="N64" s="51"/>
    </row>
    <row r="65" spans="2:16" ht="15" x14ac:dyDescent="0.25">
      <c r="G65" s="34"/>
    </row>
    <row r="66" spans="2:16" ht="6.75" customHeight="1" x14ac:dyDescent="0.25"/>
    <row r="67" spans="2:16" ht="15" customHeight="1" x14ac:dyDescent="0.25">
      <c r="C67" s="52" t="s">
        <v>42</v>
      </c>
      <c r="D67" s="52"/>
      <c r="E67" s="52"/>
      <c r="F67" s="52"/>
      <c r="G67" s="52"/>
      <c r="H67" s="52"/>
      <c r="I67" s="52"/>
      <c r="J67" s="52"/>
      <c r="K67" s="52"/>
      <c r="L67" s="52"/>
      <c r="M67" s="52"/>
      <c r="N67" s="52"/>
    </row>
    <row r="68" spans="2:16" ht="15" x14ac:dyDescent="0.25"/>
    <row r="69" spans="2:16" ht="15" customHeight="1" x14ac:dyDescent="0.25">
      <c r="B69" s="41"/>
      <c r="C69" s="41"/>
      <c r="D69" s="41"/>
      <c r="E69" s="41"/>
      <c r="F69" s="41"/>
      <c r="G69" s="41"/>
      <c r="H69" s="41"/>
      <c r="I69" s="41"/>
      <c r="J69" s="41"/>
      <c r="K69" s="41"/>
      <c r="L69" s="41"/>
      <c r="M69" s="41"/>
      <c r="N69" s="41"/>
      <c r="O69" s="41"/>
      <c r="P69" s="41"/>
    </row>
    <row r="70" spans="2:16" ht="15" customHeight="1" x14ac:dyDescent="0.25">
      <c r="B70" s="41"/>
      <c r="C70" s="41"/>
      <c r="D70" s="41"/>
      <c r="E70" s="41"/>
      <c r="F70" s="41"/>
      <c r="G70" s="41"/>
      <c r="H70" s="41"/>
      <c r="I70" s="41"/>
      <c r="J70" s="41"/>
      <c r="K70" s="41"/>
      <c r="L70" s="41"/>
      <c r="M70" s="41"/>
      <c r="N70" s="41"/>
      <c r="O70" s="41"/>
      <c r="P70" s="41"/>
    </row>
    <row r="71" spans="2:16" ht="15" x14ac:dyDescent="0.25">
      <c r="B71" s="41"/>
      <c r="C71" s="41"/>
      <c r="D71" s="41"/>
      <c r="E71" s="41"/>
      <c r="F71" s="41"/>
      <c r="G71" s="41"/>
      <c r="H71" s="41"/>
      <c r="I71" s="41"/>
      <c r="J71" s="41"/>
      <c r="K71" s="41"/>
      <c r="L71" s="41"/>
      <c r="M71" s="41"/>
      <c r="N71" s="41"/>
      <c r="O71" s="41"/>
      <c r="P71" s="41"/>
    </row>
    <row r="72" spans="2:16" ht="15" hidden="1" x14ac:dyDescent="0.25"/>
    <row r="73" spans="2:16" ht="15" hidden="1" x14ac:dyDescent="0.25"/>
    <row r="74" spans="2:16" ht="15" hidden="1" x14ac:dyDescent="0.25"/>
    <row r="75" spans="2:16" ht="15" hidden="1" x14ac:dyDescent="0.25"/>
    <row r="76" spans="2:16" ht="15" hidden="1" x14ac:dyDescent="0.25"/>
    <row r="77" spans="2:16" ht="15" hidden="1" x14ac:dyDescent="0.25"/>
    <row r="78" spans="2:16" ht="15" hidden="1" x14ac:dyDescent="0.25"/>
    <row r="79" spans="2:16" ht="15" hidden="1" x14ac:dyDescent="0.25"/>
    <row r="80" spans="2:16"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sheetProtection algorithmName="SHA-512" hashValue="tZrnVlntwA1BVY9YdQUx3wzVusMEVjqypdr+Vw8tld6kuGH2Ax7lRTh3L+qdOhkcCs4uzd8mq6iIDB+gI/GerA==" saltValue="egDQYLgszsX5/DwUMOVLHw==" spinCount="100000" sheet="1" objects="1" scenarios="1" selectLockedCells="1" selectUnlockedCells="1"/>
  <mergeCells count="46">
    <mergeCell ref="G64:N64"/>
    <mergeCell ref="C67:N67"/>
    <mergeCell ref="C50:N50"/>
    <mergeCell ref="C53:N53"/>
    <mergeCell ref="C54:N54"/>
    <mergeCell ref="C57:N57"/>
    <mergeCell ref="C58:N58"/>
    <mergeCell ref="G61:N61"/>
    <mergeCell ref="C38:N38"/>
    <mergeCell ref="C41:M41"/>
    <mergeCell ref="C42:N42"/>
    <mergeCell ref="C45:M45"/>
    <mergeCell ref="C46:N46"/>
    <mergeCell ref="C49:N49"/>
    <mergeCell ref="C30:F33"/>
    <mergeCell ref="G30:J30"/>
    <mergeCell ref="K30:N33"/>
    <mergeCell ref="G31:J33"/>
    <mergeCell ref="B35:N35"/>
    <mergeCell ref="C37:N37"/>
    <mergeCell ref="C22:F25"/>
    <mergeCell ref="G22:J22"/>
    <mergeCell ref="K22:N22"/>
    <mergeCell ref="G23:J25"/>
    <mergeCell ref="K23:N25"/>
    <mergeCell ref="C26:F29"/>
    <mergeCell ref="G26:J29"/>
    <mergeCell ref="K26:N26"/>
    <mergeCell ref="K27:N29"/>
    <mergeCell ref="C14:F17"/>
    <mergeCell ref="G14:J17"/>
    <mergeCell ref="K14:N14"/>
    <mergeCell ref="K15:N17"/>
    <mergeCell ref="C18:F21"/>
    <mergeCell ref="G18:J18"/>
    <mergeCell ref="K18:N18"/>
    <mergeCell ref="G19:J21"/>
    <mergeCell ref="K19:N21"/>
    <mergeCell ref="B5:O5"/>
    <mergeCell ref="B7:O7"/>
    <mergeCell ref="C9:F9"/>
    <mergeCell ref="G9:J9"/>
    <mergeCell ref="K9:N9"/>
    <mergeCell ref="C10:F13"/>
    <mergeCell ref="G10:J13"/>
    <mergeCell ref="K10:N13"/>
  </mergeCells>
  <conditionalFormatting sqref="C40">
    <cfRule type="expression" dxfId="14" priority="7">
      <formula>$M$67="mostrar"</formula>
    </cfRule>
  </conditionalFormatting>
  <conditionalFormatting sqref="C44">
    <cfRule type="expression" dxfId="13" priority="6">
      <formula>$M$67="mostrar"</formula>
    </cfRule>
  </conditionalFormatting>
  <conditionalFormatting sqref="C48">
    <cfRule type="expression" dxfId="12" priority="5">
      <formula>$M$67="mostrar"</formula>
    </cfRule>
  </conditionalFormatting>
  <conditionalFormatting sqref="C52">
    <cfRule type="expression" dxfId="11" priority="4">
      <formula>$M$67="mostrar"</formula>
    </cfRule>
  </conditionalFormatting>
  <conditionalFormatting sqref="C56">
    <cfRule type="expression" dxfId="10" priority="3">
      <formula>$M$67="mostrar"</formula>
    </cfRule>
  </conditionalFormatting>
  <conditionalFormatting sqref="C60">
    <cfRule type="expression" dxfId="9" priority="2">
      <formula>$M$67="mostrar"</formula>
    </cfRule>
  </conditionalFormatting>
  <conditionalFormatting sqref="C63">
    <cfRule type="expression" dxfId="8" priority="1">
      <formula>$M$67="mostrar"</formula>
    </cfRule>
  </conditionalFormatting>
  <printOptions horizontalCentered="1"/>
  <pageMargins left="0.23622047244094491" right="0.23622047244094491" top="0.74803149606299213" bottom="0.74803149606299213" header="0.31496062992125984" footer="0.31496062992125984"/>
  <pageSetup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23772-3290-4EEF-B9CD-725ACBA2DA35}">
  <dimension ref="A1:Q125"/>
  <sheetViews>
    <sheetView showGridLines="0" showRuler="0" showWhiteSpace="0" zoomScale="130" zoomScaleNormal="130" workbookViewId="0">
      <selection activeCell="K15" sqref="K15:N16"/>
    </sheetView>
  </sheetViews>
  <sheetFormatPr baseColWidth="10" defaultColWidth="0" defaultRowHeight="0" customHeight="1" zeroHeight="1" x14ac:dyDescent="0.25"/>
  <cols>
    <col min="1" max="1" width="5.42578125" style="53" customWidth="1"/>
    <col min="2" max="5" width="6.7109375" customWidth="1"/>
    <col min="6" max="6" width="7.85546875" customWidth="1"/>
    <col min="7" max="7" width="6.7109375" customWidth="1"/>
    <col min="8" max="8" width="9.42578125" customWidth="1"/>
    <col min="9" max="9" width="6.85546875" customWidth="1"/>
    <col min="10" max="10" width="8.7109375" customWidth="1"/>
    <col min="11" max="11" width="13.140625" customWidth="1"/>
    <col min="12" max="12" width="6.7109375" customWidth="1"/>
    <col min="13" max="13" width="6.7109375" hidden="1" customWidth="1"/>
    <col min="14" max="14" width="8" hidden="1" customWidth="1"/>
    <col min="15" max="15" width="6.5703125" hidden="1" customWidth="1"/>
    <col min="16" max="16" width="10.85546875" hidden="1" customWidth="1"/>
    <col min="17" max="17" width="6.5703125" hidden="1" customWidth="1"/>
    <col min="18" max="16384" width="10.85546875" hidden="1"/>
  </cols>
  <sheetData>
    <row r="1" spans="1:14" ht="15" x14ac:dyDescent="0.25">
      <c r="A1"/>
    </row>
    <row r="2" spans="1:14" ht="15" x14ac:dyDescent="0.25">
      <c r="B2" s="1"/>
      <c r="C2" s="1"/>
      <c r="D2" s="1"/>
      <c r="E2" s="1"/>
      <c r="F2" s="1"/>
      <c r="G2" s="1"/>
      <c r="H2" s="1"/>
      <c r="I2" s="1"/>
      <c r="J2" s="1"/>
      <c r="K2" s="1"/>
      <c r="L2" s="1"/>
      <c r="M2" s="1"/>
      <c r="N2" s="1"/>
    </row>
    <row r="3" spans="1:14" ht="15" x14ac:dyDescent="0.25">
      <c r="A3" s="54"/>
      <c r="B3" s="2"/>
      <c r="C3" s="2"/>
      <c r="D3" s="2"/>
      <c r="E3" s="2"/>
      <c r="F3" s="2"/>
      <c r="G3" s="2"/>
      <c r="H3" s="2"/>
      <c r="I3" s="2"/>
      <c r="J3" s="2"/>
      <c r="K3" s="2"/>
      <c r="L3" s="2"/>
      <c r="M3" s="2"/>
      <c r="N3" s="2"/>
    </row>
    <row r="4" spans="1:14" ht="5.0999999999999996" customHeight="1" x14ac:dyDescent="0.25">
      <c r="A4" s="54"/>
      <c r="B4" s="2"/>
      <c r="C4" s="2"/>
      <c r="D4" s="2"/>
      <c r="E4" s="2"/>
      <c r="F4" s="2"/>
      <c r="G4" s="2"/>
      <c r="H4" s="2"/>
      <c r="I4" s="2"/>
      <c r="J4" s="2"/>
      <c r="K4" s="2"/>
      <c r="L4" s="2"/>
      <c r="M4" s="2"/>
      <c r="N4" s="2"/>
    </row>
    <row r="5" spans="1:14" ht="15" x14ac:dyDescent="0.25">
      <c r="A5"/>
      <c r="B5" s="4" t="s">
        <v>43</v>
      </c>
      <c r="C5" s="4"/>
      <c r="D5" s="4"/>
      <c r="E5" s="4"/>
      <c r="F5" s="4"/>
      <c r="G5" s="4"/>
      <c r="H5" s="4"/>
      <c r="I5" s="4"/>
      <c r="J5" s="4"/>
      <c r="K5" s="4"/>
      <c r="L5" s="1"/>
      <c r="M5" s="1"/>
      <c r="N5" s="55"/>
    </row>
    <row r="6" spans="1:14" ht="5.25" customHeight="1" x14ac:dyDescent="0.25">
      <c r="A6" s="54"/>
      <c r="B6" s="2"/>
      <c r="C6" s="2"/>
      <c r="D6" s="2"/>
      <c r="E6" s="2"/>
      <c r="F6" s="2"/>
      <c r="G6" s="2"/>
      <c r="H6" s="2"/>
      <c r="I6" s="2"/>
      <c r="J6" s="2"/>
      <c r="K6" s="2"/>
      <c r="L6" s="2"/>
      <c r="M6" s="2"/>
      <c r="N6" s="2"/>
    </row>
    <row r="7" spans="1:14" ht="15" customHeight="1" x14ac:dyDescent="0.25">
      <c r="A7"/>
      <c r="B7" s="56" t="s">
        <v>44</v>
      </c>
      <c r="C7" s="56"/>
      <c r="D7" s="56"/>
      <c r="E7" s="56"/>
      <c r="F7" s="56"/>
      <c r="G7" s="56"/>
      <c r="H7" s="56"/>
      <c r="I7" s="56"/>
      <c r="J7" s="56"/>
      <c r="K7" s="56"/>
      <c r="L7" s="2"/>
      <c r="M7" s="2"/>
      <c r="N7" s="2"/>
    </row>
    <row r="8" spans="1:14" ht="5.0999999999999996" customHeight="1" x14ac:dyDescent="0.25">
      <c r="A8" s="54"/>
      <c r="B8" s="2"/>
      <c r="C8" s="2"/>
      <c r="D8" s="2"/>
      <c r="E8" s="2"/>
      <c r="F8" s="2"/>
      <c r="G8" s="2"/>
      <c r="H8" s="2"/>
      <c r="I8" s="2"/>
      <c r="J8" s="2"/>
      <c r="K8" s="2"/>
      <c r="L8" s="2"/>
      <c r="M8" s="2"/>
      <c r="N8" s="2"/>
    </row>
    <row r="9" spans="1:14" ht="15" x14ac:dyDescent="0.25">
      <c r="A9" s="54" t="s">
        <v>45</v>
      </c>
      <c r="B9" t="s">
        <v>46</v>
      </c>
      <c r="C9" s="57"/>
      <c r="D9" s="57"/>
      <c r="E9" s="57"/>
      <c r="G9" s="54" t="s">
        <v>47</v>
      </c>
      <c r="H9" t="s">
        <v>46</v>
      </c>
      <c r="I9" s="57"/>
      <c r="J9" s="57"/>
      <c r="K9" s="2"/>
      <c r="L9" s="2"/>
      <c r="N9" s="2"/>
    </row>
    <row r="10" spans="1:14" ht="15" customHeight="1" x14ac:dyDescent="0.25">
      <c r="A10" s="54"/>
      <c r="B10" s="58"/>
      <c r="C10" s="58"/>
      <c r="D10" t="s">
        <v>48</v>
      </c>
      <c r="E10" s="57"/>
      <c r="G10" s="57"/>
      <c r="H10" s="58"/>
      <c r="I10" s="58"/>
      <c r="J10" t="s">
        <v>49</v>
      </c>
      <c r="K10" s="2"/>
      <c r="L10" s="3"/>
      <c r="N10" s="3"/>
    </row>
    <row r="11" spans="1:14" ht="15" customHeight="1" x14ac:dyDescent="0.25">
      <c r="A11" s="54"/>
      <c r="B11" s="59" t="str">
        <f>IF(K71="mostrar","Those","")</f>
        <v/>
      </c>
      <c r="C11" s="59"/>
      <c r="E11" s="57"/>
      <c r="G11" s="57"/>
      <c r="H11" s="59" t="str">
        <f>IF(K71="mostrar","Those","")</f>
        <v/>
      </c>
      <c r="I11" s="59"/>
      <c r="K11" s="2"/>
      <c r="L11" s="3"/>
      <c r="N11" s="3"/>
    </row>
    <row r="12" spans="1:14" ht="5.0999999999999996" customHeight="1" x14ac:dyDescent="0.25">
      <c r="A12"/>
    </row>
    <row r="13" spans="1:14" ht="15" x14ac:dyDescent="0.25">
      <c r="A13" s="54" t="s">
        <v>50</v>
      </c>
      <c r="B13" t="s">
        <v>51</v>
      </c>
      <c r="C13" s="60"/>
      <c r="D13" s="57"/>
      <c r="E13" s="57"/>
      <c r="F13" s="57"/>
      <c r="G13" s="54" t="s">
        <v>52</v>
      </c>
      <c r="H13" t="s">
        <v>53</v>
      </c>
      <c r="I13" s="61"/>
      <c r="J13" s="57"/>
      <c r="K13" s="57"/>
      <c r="L13" s="2"/>
    </row>
    <row r="14" spans="1:14" ht="15" customHeight="1" x14ac:dyDescent="0.25">
      <c r="A14" s="54"/>
      <c r="B14" s="58"/>
      <c r="C14" s="58"/>
      <c r="D14" t="s">
        <v>54</v>
      </c>
      <c r="E14" s="57"/>
      <c r="F14" s="57"/>
      <c r="G14" s="61"/>
      <c r="H14" s="58"/>
      <c r="I14" s="58"/>
      <c r="J14" t="s">
        <v>55</v>
      </c>
      <c r="K14" s="2"/>
      <c r="L14" s="2"/>
    </row>
    <row r="15" spans="1:14" ht="15" customHeight="1" x14ac:dyDescent="0.25">
      <c r="A15" s="54"/>
      <c r="B15" s="59" t="str">
        <f>IF(K71="mostrar","These","")</f>
        <v/>
      </c>
      <c r="C15" s="59"/>
      <c r="E15" s="57"/>
      <c r="F15" s="57"/>
      <c r="G15" s="61"/>
      <c r="H15" s="59" t="str">
        <f>IF(K71="mostrar","This","")</f>
        <v/>
      </c>
      <c r="I15" s="59"/>
      <c r="K15" s="2"/>
      <c r="L15" s="2"/>
    </row>
    <row r="16" spans="1:14" ht="5.0999999999999996" customHeight="1" x14ac:dyDescent="0.25">
      <c r="A16"/>
    </row>
    <row r="17" spans="1:13" ht="15" x14ac:dyDescent="0.25">
      <c r="A17" s="54" t="s">
        <v>56</v>
      </c>
      <c r="B17" t="s">
        <v>53</v>
      </c>
      <c r="C17" s="60"/>
      <c r="D17" s="61"/>
      <c r="E17" s="61"/>
      <c r="F17" s="61"/>
      <c r="G17" s="54" t="s">
        <v>57</v>
      </c>
      <c r="H17" t="s">
        <v>58</v>
      </c>
      <c r="I17" s="60"/>
      <c r="J17" s="2"/>
      <c r="K17" s="2"/>
      <c r="L17" s="2"/>
    </row>
    <row r="18" spans="1:13" ht="15" customHeight="1" x14ac:dyDescent="0.25">
      <c r="A18" s="54"/>
      <c r="B18" s="58"/>
      <c r="C18" s="58"/>
      <c r="D18" t="s">
        <v>59</v>
      </c>
      <c r="E18" s="61"/>
      <c r="F18" s="61"/>
      <c r="G18" s="54"/>
      <c r="H18" s="58"/>
      <c r="I18" s="58"/>
      <c r="J18" t="s">
        <v>60</v>
      </c>
      <c r="K18" s="2"/>
      <c r="L18" s="12"/>
    </row>
    <row r="19" spans="1:13" ht="15" customHeight="1" x14ac:dyDescent="0.25">
      <c r="A19" s="54"/>
      <c r="B19" s="59" t="str">
        <f>IF(K71="mostrar","These","")</f>
        <v/>
      </c>
      <c r="C19" s="59"/>
      <c r="E19" s="61"/>
      <c r="F19" s="61"/>
      <c r="G19" s="54"/>
      <c r="H19" s="59" t="str">
        <f>IF(K71="mostrar","Those","")</f>
        <v/>
      </c>
      <c r="I19" s="59"/>
      <c r="K19" s="2"/>
      <c r="L19" s="12"/>
    </row>
    <row r="20" spans="1:13" ht="5.0999999999999996" customHeight="1" x14ac:dyDescent="0.25">
      <c r="A20"/>
    </row>
    <row r="21" spans="1:13" ht="15" x14ac:dyDescent="0.25">
      <c r="A21" s="54" t="s">
        <v>61</v>
      </c>
      <c r="B21" t="s">
        <v>46</v>
      </c>
      <c r="C21" s="60"/>
      <c r="D21" s="61"/>
      <c r="E21" s="61"/>
      <c r="F21" s="61"/>
      <c r="G21" s="54" t="s">
        <v>62</v>
      </c>
      <c r="H21" t="s">
        <v>63</v>
      </c>
      <c r="I21" s="60"/>
      <c r="J21" s="2"/>
      <c r="K21" s="2"/>
      <c r="L21" s="12"/>
    </row>
    <row r="22" spans="1:13" ht="15" x14ac:dyDescent="0.25">
      <c r="A22" s="54"/>
      <c r="B22" s="58"/>
      <c r="C22" s="58"/>
      <c r="D22" t="s">
        <v>64</v>
      </c>
      <c r="E22" s="61"/>
      <c r="F22" s="61"/>
      <c r="G22" s="61"/>
      <c r="H22" s="58"/>
      <c r="I22" s="58"/>
      <c r="J22" t="s">
        <v>65</v>
      </c>
      <c r="K22" s="61"/>
      <c r="L22" s="12"/>
    </row>
    <row r="23" spans="1:13" ht="15" x14ac:dyDescent="0.25">
      <c r="A23" s="54"/>
      <c r="B23" s="59" t="str">
        <f>IF(K71="mostrar","That","")</f>
        <v/>
      </c>
      <c r="C23" s="59"/>
      <c r="E23" s="61"/>
      <c r="F23" s="61"/>
      <c r="G23" s="61"/>
      <c r="H23" s="59" t="str">
        <f>IF(K71="mostrar","This","")</f>
        <v/>
      </c>
      <c r="I23" s="59"/>
      <c r="K23" s="61"/>
      <c r="L23" s="12"/>
    </row>
    <row r="24" spans="1:13" ht="5.0999999999999996" customHeight="1" x14ac:dyDescent="0.25">
      <c r="A24"/>
    </row>
    <row r="25" spans="1:13" ht="15" x14ac:dyDescent="0.25">
      <c r="A25" s="62" t="s">
        <v>66</v>
      </c>
      <c r="B25" t="s">
        <v>63</v>
      </c>
      <c r="C25" s="12"/>
      <c r="D25" s="61"/>
      <c r="E25" s="61"/>
      <c r="F25" s="61"/>
      <c r="G25" s="54" t="s">
        <v>67</v>
      </c>
      <c r="H25" t="s">
        <v>51</v>
      </c>
      <c r="I25" s="61"/>
      <c r="J25" s="61"/>
      <c r="K25" s="61"/>
      <c r="L25" s="12"/>
    </row>
    <row r="26" spans="1:13" ht="15" customHeight="1" x14ac:dyDescent="0.25">
      <c r="A26" s="62"/>
      <c r="B26" s="58"/>
      <c r="C26" s="58"/>
      <c r="D26" t="s">
        <v>68</v>
      </c>
      <c r="E26" s="61"/>
      <c r="F26" s="61"/>
      <c r="G26" s="61"/>
      <c r="H26" s="58"/>
      <c r="I26" s="58"/>
      <c r="J26" t="s">
        <v>69</v>
      </c>
      <c r="K26" s="61"/>
      <c r="L26" s="12"/>
    </row>
    <row r="27" spans="1:13" ht="15" x14ac:dyDescent="0.25">
      <c r="A27" s="62"/>
      <c r="B27" s="59" t="str">
        <f>IF(K71="mostrar","Those","")</f>
        <v/>
      </c>
      <c r="C27" s="59"/>
      <c r="D27" s="61"/>
      <c r="E27" s="61"/>
      <c r="F27" s="61"/>
      <c r="G27" s="61"/>
      <c r="H27" s="59" t="str">
        <f>IF(K71="mostrar","These","")</f>
        <v/>
      </c>
      <c r="I27" s="59"/>
      <c r="J27" s="61"/>
      <c r="K27" s="61"/>
      <c r="L27" s="12"/>
    </row>
    <row r="28" spans="1:13" ht="5.0999999999999996" customHeight="1" x14ac:dyDescent="0.25">
      <c r="A28"/>
    </row>
    <row r="29" spans="1:13" ht="15" customHeight="1" x14ac:dyDescent="0.25">
      <c r="A29" s="62"/>
      <c r="B29" s="63" t="s">
        <v>70</v>
      </c>
      <c r="C29" s="63"/>
      <c r="D29" s="63"/>
      <c r="E29" s="63"/>
      <c r="F29" s="63"/>
      <c r="G29" s="61"/>
      <c r="H29" s="63" t="s">
        <v>71</v>
      </c>
      <c r="I29" s="63"/>
      <c r="J29" s="63"/>
      <c r="K29" s="63"/>
      <c r="L29" s="12"/>
    </row>
    <row r="30" spans="1:13" ht="15" customHeight="1" x14ac:dyDescent="0.25">
      <c r="A30"/>
      <c r="B30" s="63"/>
      <c r="C30" s="63"/>
      <c r="D30" s="63"/>
      <c r="E30" s="63"/>
      <c r="F30" s="63"/>
      <c r="G30" s="61"/>
      <c r="H30" s="63"/>
      <c r="I30" s="63"/>
      <c r="J30" s="63"/>
      <c r="K30" s="63"/>
      <c r="L30" s="64"/>
      <c r="M30" s="64"/>
    </row>
    <row r="31" spans="1:13" ht="15" x14ac:dyDescent="0.25">
      <c r="A31" s="12"/>
      <c r="B31" s="63"/>
      <c r="C31" s="63"/>
      <c r="D31" s="63"/>
      <c r="E31" s="63"/>
      <c r="F31" s="63"/>
      <c r="G31" s="61"/>
      <c r="H31" s="63"/>
      <c r="I31" s="63"/>
      <c r="J31" s="63"/>
      <c r="K31" s="63"/>
      <c r="L31" s="64"/>
      <c r="M31" s="64"/>
    </row>
    <row r="32" spans="1:13" ht="3.75" customHeight="1" x14ac:dyDescent="0.25">
      <c r="A32" s="62"/>
      <c r="C32" s="12"/>
      <c r="D32" s="61"/>
      <c r="E32" s="61"/>
      <c r="F32" s="61"/>
      <c r="G32" s="61"/>
      <c r="H32" s="61"/>
      <c r="I32" s="61"/>
      <c r="J32" s="61"/>
      <c r="K32" s="61"/>
      <c r="L32" s="18"/>
    </row>
    <row r="33" spans="1:14" ht="15" x14ac:dyDescent="0.25">
      <c r="A33" s="62"/>
      <c r="C33" s="26" t="s">
        <v>72</v>
      </c>
      <c r="D33" s="61"/>
      <c r="E33" s="26" t="s">
        <v>73</v>
      </c>
      <c r="F33" s="61"/>
      <c r="G33" s="54" t="s">
        <v>45</v>
      </c>
      <c r="H33" s="65" t="s">
        <v>74</v>
      </c>
      <c r="I33" s="61"/>
      <c r="J33" s="61"/>
      <c r="K33" s="61"/>
      <c r="L33" s="25"/>
    </row>
    <row r="34" spans="1:14" ht="15.75" customHeight="1" x14ac:dyDescent="0.25">
      <c r="A34" s="62"/>
      <c r="C34" s="26" t="s">
        <v>75</v>
      </c>
      <c r="D34" s="61"/>
      <c r="E34" s="26" t="s">
        <v>76</v>
      </c>
      <c r="F34" s="61"/>
      <c r="G34" s="61"/>
      <c r="H34" s="58"/>
      <c r="I34" s="58"/>
      <c r="J34" s="58"/>
      <c r="K34" s="58"/>
      <c r="L34" s="66"/>
      <c r="M34" s="12"/>
    </row>
    <row r="35" spans="1:14" ht="15" x14ac:dyDescent="0.25">
      <c r="A35" s="62"/>
      <c r="B35" s="25"/>
      <c r="C35" s="25"/>
      <c r="D35" s="61"/>
      <c r="E35" s="61"/>
      <c r="F35" s="61"/>
      <c r="G35" s="61"/>
      <c r="H35" s="67" t="str">
        <f>IF(K71="mostrar","That dog is running in the park.","")</f>
        <v/>
      </c>
      <c r="I35" s="67"/>
      <c r="J35" s="67"/>
      <c r="K35" s="67"/>
      <c r="L35" s="68"/>
      <c r="M35" s="26"/>
    </row>
    <row r="36" spans="1:14" ht="5.0999999999999996" customHeight="1" x14ac:dyDescent="0.25">
      <c r="A36" s="62"/>
      <c r="B36" s="25"/>
      <c r="C36" s="25"/>
      <c r="D36" s="61"/>
      <c r="E36" s="61"/>
      <c r="F36" s="61"/>
      <c r="G36" s="61"/>
      <c r="H36" s="69"/>
      <c r="I36" s="57"/>
      <c r="J36" s="57"/>
      <c r="K36" s="57"/>
      <c r="M36" s="26"/>
    </row>
    <row r="37" spans="1:14" ht="15" x14ac:dyDescent="0.25">
      <c r="A37" s="62" t="s">
        <v>45</v>
      </c>
      <c r="B37" s="70" t="s">
        <v>77</v>
      </c>
      <c r="C37" s="25"/>
      <c r="D37" s="61"/>
      <c r="E37" s="61"/>
      <c r="F37" s="61"/>
      <c r="G37" s="54" t="s">
        <v>50</v>
      </c>
      <c r="H37" t="s">
        <v>78</v>
      </c>
      <c r="I37" s="57"/>
      <c r="J37" s="57"/>
      <c r="K37" s="57"/>
      <c r="L37" s="1"/>
      <c r="N37" s="26"/>
    </row>
    <row r="38" spans="1:14" ht="15" customHeight="1" x14ac:dyDescent="0.25">
      <c r="A38" s="62"/>
      <c r="B38" s="71" t="s">
        <v>79</v>
      </c>
      <c r="C38" s="71"/>
      <c r="D38" s="71"/>
      <c r="E38" s="71"/>
      <c r="F38" s="71"/>
      <c r="G38" s="54"/>
      <c r="H38" s="58"/>
      <c r="I38" s="58"/>
      <c r="J38" s="58"/>
      <c r="K38" s="58"/>
      <c r="L38" s="66"/>
      <c r="M38" s="72"/>
    </row>
    <row r="39" spans="1:14" ht="15" x14ac:dyDescent="0.25">
      <c r="A39" s="62"/>
      <c r="B39" s="25"/>
      <c r="C39" s="25"/>
      <c r="D39" s="61"/>
      <c r="E39" s="61"/>
      <c r="F39" s="61"/>
      <c r="G39" s="54"/>
      <c r="H39" s="67" t="str">
        <f>IF(K71="mostrar","Those apples are in the fridge.","")</f>
        <v/>
      </c>
      <c r="I39" s="67"/>
      <c r="J39" s="67"/>
      <c r="K39" s="67"/>
      <c r="L39" s="12"/>
    </row>
    <row r="40" spans="1:14" ht="5.0999999999999996" customHeight="1" x14ac:dyDescent="0.25">
      <c r="A40"/>
    </row>
    <row r="41" spans="1:14" ht="15" x14ac:dyDescent="0.25">
      <c r="A41" s="62" t="s">
        <v>50</v>
      </c>
      <c r="B41" t="s">
        <v>80</v>
      </c>
      <c r="C41" s="12"/>
      <c r="D41" s="61"/>
      <c r="E41" s="61"/>
      <c r="F41" s="61"/>
      <c r="G41" s="54" t="s">
        <v>56</v>
      </c>
      <c r="H41" s="18" t="s">
        <v>81</v>
      </c>
      <c r="I41" s="61"/>
      <c r="J41" s="61"/>
      <c r="K41" s="61"/>
      <c r="L41" s="12"/>
    </row>
    <row r="42" spans="1:14" ht="15" x14ac:dyDescent="0.25">
      <c r="A42" s="62"/>
      <c r="B42" s="58"/>
      <c r="C42" s="58"/>
      <c r="D42" s="58"/>
      <c r="E42" s="58"/>
      <c r="F42" s="58"/>
      <c r="G42" s="61"/>
      <c r="H42" s="58"/>
      <c r="I42" s="58"/>
      <c r="J42" s="58"/>
      <c r="K42" s="58"/>
      <c r="L42" s="66"/>
    </row>
    <row r="43" spans="1:14" ht="15" x14ac:dyDescent="0.25">
      <c r="A43" s="62"/>
      <c r="B43" s="67" t="str">
        <f>IF(K71="mostrar","This snake is long.","")</f>
        <v/>
      </c>
      <c r="C43" s="67"/>
      <c r="D43" s="67"/>
      <c r="E43" s="67"/>
      <c r="F43" s="67"/>
      <c r="G43" s="61"/>
      <c r="H43" s="67" t="str">
        <f>IF(K71="mostrar","This cheese is delicious.","")</f>
        <v/>
      </c>
      <c r="I43" s="67"/>
      <c r="J43" s="67"/>
      <c r="K43" s="67"/>
      <c r="L43" s="30"/>
    </row>
    <row r="44" spans="1:14" ht="5.0999999999999996" customHeight="1" x14ac:dyDescent="0.25">
      <c r="A44"/>
    </row>
    <row r="45" spans="1:14" ht="15" x14ac:dyDescent="0.25">
      <c r="A45" s="62" t="s">
        <v>56</v>
      </c>
      <c r="B45" t="s">
        <v>82</v>
      </c>
      <c r="C45" s="12"/>
      <c r="D45" s="61"/>
      <c r="E45" s="61"/>
      <c r="F45" s="61"/>
      <c r="G45" s="54" t="s">
        <v>61</v>
      </c>
      <c r="H45" s="73" t="s">
        <v>83</v>
      </c>
      <c r="I45" s="73"/>
      <c r="J45" s="73"/>
      <c r="K45" s="73"/>
      <c r="L45" s="30"/>
    </row>
    <row r="46" spans="1:14" ht="15" x14ac:dyDescent="0.25">
      <c r="A46" s="62"/>
      <c r="B46" s="58"/>
      <c r="C46" s="58"/>
      <c r="D46" s="58"/>
      <c r="E46" s="58"/>
      <c r="F46" s="58"/>
      <c r="G46" s="61"/>
      <c r="H46" s="58"/>
      <c r="I46" s="58"/>
      <c r="J46" s="58"/>
      <c r="K46" s="58"/>
      <c r="L46" s="66"/>
    </row>
    <row r="47" spans="1:14" ht="15" x14ac:dyDescent="0.25">
      <c r="A47" s="62"/>
      <c r="B47" s="67" t="str">
        <f>IF(K71="mostrar","Those shoes are black and brown.","")</f>
        <v/>
      </c>
      <c r="C47" s="67"/>
      <c r="D47" s="67"/>
      <c r="E47" s="67"/>
      <c r="F47" s="67"/>
      <c r="G47" s="61"/>
      <c r="H47" s="67" t="str">
        <f>IF(K71="mostrar","These are my friends Carlos and Jorge.","")</f>
        <v/>
      </c>
      <c r="I47" s="67"/>
      <c r="J47" s="67"/>
      <c r="K47" s="67"/>
      <c r="L47" s="30"/>
    </row>
    <row r="48" spans="1:14" ht="5.0999999999999996" customHeight="1" x14ac:dyDescent="0.25">
      <c r="A48"/>
    </row>
    <row r="49" spans="1:13" ht="15.75" customHeight="1" x14ac:dyDescent="0.25">
      <c r="A49" s="62" t="s">
        <v>61</v>
      </c>
      <c r="B49" t="s">
        <v>84</v>
      </c>
      <c r="C49" s="12"/>
      <c r="D49" s="31"/>
      <c r="E49" s="31"/>
      <c r="F49" s="31"/>
      <c r="G49" s="54" t="s">
        <v>66</v>
      </c>
      <c r="H49" s="74" t="s">
        <v>85</v>
      </c>
      <c r="I49" s="74"/>
      <c r="J49" s="74"/>
      <c r="K49" s="74"/>
      <c r="L49" s="61"/>
    </row>
    <row r="50" spans="1:13" ht="15" x14ac:dyDescent="0.25">
      <c r="A50" s="62"/>
      <c r="B50" s="58"/>
      <c r="C50" s="58"/>
      <c r="D50" s="58"/>
      <c r="E50" s="58"/>
      <c r="F50" s="58"/>
      <c r="G50" s="75"/>
      <c r="H50" s="74"/>
      <c r="I50" s="74"/>
      <c r="J50" s="74"/>
      <c r="K50" s="74"/>
      <c r="L50" s="61"/>
    </row>
    <row r="51" spans="1:13" ht="15" x14ac:dyDescent="0.25">
      <c r="A51" s="62"/>
      <c r="B51" s="67" t="str">
        <f>IF(K71="mostrar","This table is black.","")</f>
        <v/>
      </c>
      <c r="C51" s="67"/>
      <c r="D51" s="67"/>
      <c r="E51" s="67"/>
      <c r="F51" s="67"/>
      <c r="G51" s="25"/>
      <c r="H51" s="74"/>
      <c r="I51" s="74"/>
      <c r="J51" s="74"/>
      <c r="K51" s="74"/>
      <c r="L51" s="61"/>
    </row>
    <row r="52" spans="1:13" ht="5.0999999999999996" customHeight="1" x14ac:dyDescent="0.25">
      <c r="A52"/>
    </row>
    <row r="53" spans="1:13" ht="15.75" customHeight="1" x14ac:dyDescent="0.25">
      <c r="A53" s="62" t="s">
        <v>66</v>
      </c>
      <c r="B53" t="s">
        <v>86</v>
      </c>
      <c r="C53" s="12"/>
      <c r="D53" s="12"/>
      <c r="E53" s="12"/>
      <c r="F53" s="12"/>
      <c r="G53" s="31"/>
      <c r="H53" s="76"/>
      <c r="I53" s="76"/>
      <c r="J53" s="76"/>
      <c r="K53" s="76"/>
      <c r="L53" s="77"/>
    </row>
    <row r="54" spans="1:13" ht="15" customHeight="1" x14ac:dyDescent="0.25">
      <c r="B54" s="58"/>
      <c r="C54" s="58"/>
      <c r="D54" s="58"/>
      <c r="E54" s="58"/>
      <c r="F54" s="58"/>
      <c r="G54" s="12"/>
      <c r="H54" s="76"/>
      <c r="I54" s="76"/>
      <c r="J54" s="76"/>
      <c r="K54" s="76"/>
      <c r="L54" s="77"/>
    </row>
    <row r="55" spans="1:13" ht="15" x14ac:dyDescent="0.25">
      <c r="A55" s="62"/>
      <c r="B55" s="67" t="str">
        <f>IF(K71="mostrar","Those bananas are on the table.","")</f>
        <v/>
      </c>
      <c r="C55" s="67"/>
      <c r="D55" s="67"/>
      <c r="E55" s="67"/>
      <c r="F55" s="67"/>
      <c r="G55" s="12"/>
      <c r="H55" s="76"/>
      <c r="I55" s="76"/>
      <c r="J55" s="76"/>
      <c r="K55" s="76"/>
      <c r="L55" s="77"/>
      <c r="M55" s="12"/>
    </row>
    <row r="56" spans="1:13" ht="5.0999999999999996" customHeight="1" x14ac:dyDescent="0.25">
      <c r="A56"/>
      <c r="H56" s="76"/>
      <c r="I56" s="76"/>
      <c r="J56" s="76"/>
      <c r="K56" s="76"/>
    </row>
    <row r="57" spans="1:13" ht="15" x14ac:dyDescent="0.25">
      <c r="A57" s="62" t="s">
        <v>47</v>
      </c>
      <c r="B57" t="s">
        <v>87</v>
      </c>
      <c r="C57" s="12"/>
      <c r="D57" s="31"/>
      <c r="E57" s="31"/>
      <c r="F57" s="31"/>
      <c r="G57" s="12"/>
      <c r="H57" s="78"/>
      <c r="I57" s="78"/>
      <c r="J57" s="78"/>
      <c r="K57" s="78"/>
      <c r="L57" s="77"/>
      <c r="M57" s="12"/>
    </row>
    <row r="58" spans="1:13" ht="15" customHeight="1" x14ac:dyDescent="0.25">
      <c r="B58" s="58"/>
      <c r="C58" s="58"/>
      <c r="D58" s="58"/>
      <c r="E58" s="58"/>
      <c r="F58" s="58"/>
      <c r="H58" s="79" t="str">
        <f>IF(K71="mostrar","This is my house, this is the kitchen and these are the bedrooms. This is my father and this is my mother.","")</f>
        <v/>
      </c>
      <c r="I58" s="79"/>
      <c r="J58" s="79"/>
      <c r="K58" s="79"/>
      <c r="L58" s="37"/>
      <c r="M58" s="12"/>
    </row>
    <row r="59" spans="1:13" ht="15" x14ac:dyDescent="0.25">
      <c r="A59" s="62"/>
      <c r="B59" s="67" t="str">
        <f>IF(K71="mostrar","This cell phone is ringing.","")</f>
        <v/>
      </c>
      <c r="C59" s="67"/>
      <c r="D59" s="67"/>
      <c r="E59" s="67"/>
      <c r="F59" s="67"/>
      <c r="G59" s="12"/>
      <c r="H59" s="80"/>
      <c r="I59" s="80"/>
      <c r="J59" s="80"/>
      <c r="K59" s="80"/>
      <c r="M59" s="12"/>
    </row>
    <row r="60" spans="1:13" ht="5.0999999999999996" customHeight="1" x14ac:dyDescent="0.25">
      <c r="A60"/>
      <c r="H60" s="80"/>
      <c r="I60" s="80"/>
      <c r="J60" s="80"/>
      <c r="K60" s="80"/>
    </row>
    <row r="61" spans="1:13" ht="16.5" customHeight="1" x14ac:dyDescent="0.25">
      <c r="A61" s="62" t="s">
        <v>52</v>
      </c>
      <c r="B61" t="s">
        <v>88</v>
      </c>
      <c r="C61" s="12"/>
      <c r="D61" s="31"/>
      <c r="E61" s="31"/>
      <c r="F61" s="31"/>
      <c r="G61" s="31"/>
      <c r="H61" s="80"/>
      <c r="I61" s="80"/>
      <c r="J61" s="80"/>
      <c r="K61" s="80"/>
      <c r="M61" s="12"/>
    </row>
    <row r="62" spans="1:13" ht="16.5" customHeight="1" x14ac:dyDescent="0.25">
      <c r="B62" s="58"/>
      <c r="C62" s="58"/>
      <c r="D62" s="58"/>
      <c r="E62" s="58"/>
      <c r="F62" s="58"/>
      <c r="H62" s="37"/>
      <c r="I62" s="37"/>
      <c r="J62" s="37"/>
      <c r="K62" s="37"/>
      <c r="M62" s="12"/>
    </row>
    <row r="63" spans="1:13" ht="15" x14ac:dyDescent="0.25">
      <c r="B63" s="67" t="str">
        <f>IF(K71="mostrar","That dog is playing with the ball.","")</f>
        <v/>
      </c>
      <c r="C63" s="67"/>
      <c r="D63" s="67"/>
      <c r="E63" s="67"/>
      <c r="F63" s="67"/>
      <c r="G63" s="68"/>
      <c r="H63" s="81" t="s">
        <v>89</v>
      </c>
      <c r="I63" s="81"/>
      <c r="J63" s="81"/>
      <c r="K63" s="81"/>
      <c r="M63" s="12"/>
    </row>
    <row r="64" spans="1:13" ht="12" customHeight="1" x14ac:dyDescent="0.25">
      <c r="B64" s="72"/>
      <c r="C64" s="72"/>
      <c r="D64" s="72"/>
      <c r="E64" s="72"/>
      <c r="F64" s="72"/>
      <c r="G64" s="31"/>
      <c r="H64" s="82" t="s">
        <v>90</v>
      </c>
      <c r="I64" s="83" t="s">
        <v>91</v>
      </c>
      <c r="J64" s="82" t="s">
        <v>92</v>
      </c>
      <c r="K64" s="83" t="s">
        <v>93</v>
      </c>
    </row>
    <row r="65" spans="1:15" ht="12" customHeight="1" x14ac:dyDescent="0.25">
      <c r="B65" s="72"/>
      <c r="C65" s="72"/>
      <c r="D65" s="72"/>
      <c r="E65" s="72"/>
      <c r="F65" s="72"/>
      <c r="H65" s="82" t="s">
        <v>94</v>
      </c>
      <c r="I65" s="83" t="s">
        <v>95</v>
      </c>
      <c r="J65" s="82" t="s">
        <v>96</v>
      </c>
      <c r="K65" s="83" t="s">
        <v>97</v>
      </c>
    </row>
    <row r="66" spans="1:15" ht="13.35" customHeight="1" x14ac:dyDescent="0.25">
      <c r="A66" s="75"/>
      <c r="B66" s="31"/>
      <c r="C66" s="31"/>
      <c r="D66" s="31"/>
      <c r="E66" s="31"/>
      <c r="F66" s="31"/>
      <c r="G66" s="31"/>
      <c r="H66" s="82" t="s">
        <v>98</v>
      </c>
      <c r="I66" s="83" t="s">
        <v>99</v>
      </c>
      <c r="J66" s="82" t="s">
        <v>100</v>
      </c>
      <c r="K66" s="83" t="s">
        <v>101</v>
      </c>
    </row>
    <row r="67" spans="1:15" ht="15" x14ac:dyDescent="0.25">
      <c r="A67"/>
      <c r="H67" s="82" t="s">
        <v>102</v>
      </c>
      <c r="I67" s="83" t="s">
        <v>103</v>
      </c>
      <c r="J67" s="82" t="s">
        <v>104</v>
      </c>
      <c r="K67" s="83" t="s">
        <v>105</v>
      </c>
    </row>
    <row r="68" spans="1:15" ht="30" x14ac:dyDescent="0.25">
      <c r="A68"/>
      <c r="H68" s="82" t="s">
        <v>106</v>
      </c>
      <c r="I68" s="83" t="s">
        <v>107</v>
      </c>
      <c r="J68" s="84" t="s">
        <v>108</v>
      </c>
      <c r="K68" s="83" t="s">
        <v>109</v>
      </c>
    </row>
    <row r="69" spans="1:15" ht="15" x14ac:dyDescent="0.25">
      <c r="A69"/>
      <c r="H69" s="82" t="s">
        <v>110</v>
      </c>
      <c r="I69" s="85" t="s">
        <v>111</v>
      </c>
      <c r="J69" s="82" t="s">
        <v>112</v>
      </c>
      <c r="K69" s="83" t="s">
        <v>113</v>
      </c>
    </row>
    <row r="70" spans="1:15" ht="5.0999999999999996" customHeight="1" x14ac:dyDescent="0.25">
      <c r="A70"/>
    </row>
    <row r="71" spans="1:15" ht="15" customHeight="1" x14ac:dyDescent="0.25">
      <c r="A71" s="61"/>
      <c r="B71" s="86" t="s">
        <v>25</v>
      </c>
      <c r="C71" s="86"/>
      <c r="D71" s="86"/>
      <c r="E71" s="86"/>
      <c r="F71" s="86"/>
      <c r="G71" s="86"/>
      <c r="H71" s="86"/>
      <c r="I71" s="86"/>
      <c r="J71" s="86"/>
      <c r="K71" s="87"/>
      <c r="M71" s="88"/>
      <c r="N71" s="88"/>
      <c r="O71" s="88"/>
    </row>
    <row r="72" spans="1:15" ht="15" x14ac:dyDescent="0.25">
      <c r="A72" s="61"/>
      <c r="B72" s="40" t="s">
        <v>26</v>
      </c>
      <c r="C72" s="40"/>
      <c r="D72" s="40"/>
      <c r="E72" s="40"/>
      <c r="F72" s="40"/>
      <c r="G72" s="40"/>
      <c r="H72" s="40"/>
      <c r="I72" s="40"/>
      <c r="J72" s="40"/>
      <c r="K72" s="40"/>
      <c r="L72" s="61"/>
      <c r="M72" s="89"/>
      <c r="N72" s="89"/>
    </row>
    <row r="73" spans="1:15" ht="14.25" customHeight="1" x14ac:dyDescent="0.25">
      <c r="A73" s="90"/>
      <c r="B73" s="89"/>
      <c r="C73" s="89"/>
      <c r="D73" s="89"/>
      <c r="E73" s="89"/>
      <c r="F73" s="89"/>
      <c r="G73" s="31"/>
      <c r="L73" s="89"/>
      <c r="N73" s="89"/>
      <c r="O73" s="89"/>
    </row>
    <row r="74" spans="1:15" ht="15" x14ac:dyDescent="0.25">
      <c r="A74" s="62"/>
      <c r="B74" s="12"/>
      <c r="C74" s="12"/>
      <c r="D74" s="12"/>
      <c r="E74" s="12"/>
      <c r="F74" s="12"/>
      <c r="G74" s="31"/>
      <c r="H74" s="61"/>
      <c r="I74" s="61"/>
      <c r="J74" s="91"/>
      <c r="K74" s="91"/>
      <c r="L74" s="89"/>
      <c r="M74" s="89"/>
      <c r="N74" s="12"/>
    </row>
    <row r="75" spans="1:15" ht="15" x14ac:dyDescent="0.25">
      <c r="A75" s="62"/>
      <c r="B75" s="12"/>
      <c r="C75" s="12"/>
      <c r="D75" s="12"/>
      <c r="E75" s="12"/>
      <c r="F75" s="12"/>
      <c r="G75" s="89"/>
      <c r="H75" s="61"/>
      <c r="I75" s="61"/>
      <c r="J75" s="61"/>
      <c r="K75" s="61"/>
      <c r="L75" s="12"/>
      <c r="M75" s="89"/>
      <c r="N75" s="12"/>
    </row>
    <row r="76" spans="1:15" ht="15" hidden="1" x14ac:dyDescent="0.25">
      <c r="G76" s="89"/>
      <c r="H76" s="89"/>
      <c r="I76" s="89"/>
      <c r="J76" s="89"/>
      <c r="K76" s="89"/>
      <c r="M76" s="89"/>
    </row>
    <row r="77" spans="1:15" ht="15" hidden="1" x14ac:dyDescent="0.25">
      <c r="G77" s="89"/>
      <c r="H77" s="89"/>
      <c r="I77" s="89"/>
      <c r="J77" s="89"/>
      <c r="K77" s="89"/>
      <c r="M77" s="12"/>
    </row>
    <row r="78" spans="1:15" ht="15" hidden="1" x14ac:dyDescent="0.25">
      <c r="G78" s="12"/>
      <c r="H78" s="12"/>
      <c r="I78" s="12"/>
      <c r="J78" s="12"/>
      <c r="K78" s="12"/>
    </row>
    <row r="79" spans="1:15" ht="15" hidden="1" x14ac:dyDescent="0.25"/>
    <row r="80" spans="1:15"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customHeight="1" x14ac:dyDescent="0.25"/>
    <row r="111" ht="15" hidden="1" customHeight="1" x14ac:dyDescent="0.25"/>
    <row r="112" ht="15" hidden="1" customHeight="1" x14ac:dyDescent="0.25"/>
    <row r="113" ht="15" hidden="1" x14ac:dyDescent="0.25"/>
    <row r="114" ht="15" hidden="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sheetData>
  <sheetProtection algorithmName="SHA-512" hashValue="UsLR4TBv8+E5IlzDn4SNAzrtanFTqYOrFS67spdTi7O0sowTOzS8ns/h8/yhrxRRGERoEUEUzwni3jnNEroCtQ==" saltValue="mWOmToCW4BnQeq4NvFlsBg==" spinCount="100000" sheet="1" objects="1" scenarios="1" selectLockedCells="1"/>
  <mergeCells count="51">
    <mergeCell ref="B71:J71"/>
    <mergeCell ref="B72:K72"/>
    <mergeCell ref="B58:F58"/>
    <mergeCell ref="H58:K61"/>
    <mergeCell ref="B59:F59"/>
    <mergeCell ref="B62:F62"/>
    <mergeCell ref="B63:F63"/>
    <mergeCell ref="H63:K63"/>
    <mergeCell ref="H49:K51"/>
    <mergeCell ref="B50:F50"/>
    <mergeCell ref="B51:F51"/>
    <mergeCell ref="H53:K57"/>
    <mergeCell ref="B54:F54"/>
    <mergeCell ref="B55:F55"/>
    <mergeCell ref="B43:F43"/>
    <mergeCell ref="H43:K43"/>
    <mergeCell ref="B46:F46"/>
    <mergeCell ref="H46:K46"/>
    <mergeCell ref="B47:F47"/>
    <mergeCell ref="H47:K47"/>
    <mergeCell ref="H34:K34"/>
    <mergeCell ref="H35:K35"/>
    <mergeCell ref="B38:F38"/>
    <mergeCell ref="H38:K38"/>
    <mergeCell ref="H39:K39"/>
    <mergeCell ref="B42:F42"/>
    <mergeCell ref="H42:K42"/>
    <mergeCell ref="B26:C26"/>
    <mergeCell ref="H26:I26"/>
    <mergeCell ref="B27:C27"/>
    <mergeCell ref="H27:I27"/>
    <mergeCell ref="B29:F31"/>
    <mergeCell ref="H29:K31"/>
    <mergeCell ref="B19:C19"/>
    <mergeCell ref="H19:I19"/>
    <mergeCell ref="B22:C22"/>
    <mergeCell ref="H22:I22"/>
    <mergeCell ref="B23:C23"/>
    <mergeCell ref="H23:I23"/>
    <mergeCell ref="B14:C14"/>
    <mergeCell ref="H14:I14"/>
    <mergeCell ref="B15:C15"/>
    <mergeCell ref="H15:I15"/>
    <mergeCell ref="B18:C18"/>
    <mergeCell ref="H18:I18"/>
    <mergeCell ref="B5:K5"/>
    <mergeCell ref="B7:K7"/>
    <mergeCell ref="B10:C10"/>
    <mergeCell ref="H10:I10"/>
    <mergeCell ref="B11:C11"/>
    <mergeCell ref="H11:I11"/>
  </mergeCells>
  <conditionalFormatting sqref="H36">
    <cfRule type="expression" dxfId="7" priority="1">
      <formula>$K$71="mostrar"</formula>
    </cfRule>
  </conditionalFormatting>
  <printOptions horizontalCentered="1"/>
  <pageMargins left="0.70866141732283472" right="0.70866141732283472" top="0.74803149606299213" bottom="0.74803149606299213" header="0.31496062992125984" footer="0.31496062992125984"/>
  <pageSetup scale="73" orientation="portrait" r:id="rId1"/>
  <colBreaks count="1" manualBreakCount="1">
    <brk id="12" max="5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DCA1C-353C-4D99-9DF0-922B89FC46CF}">
  <dimension ref="A1:Q119"/>
  <sheetViews>
    <sheetView showGridLines="0" showRuler="0" showWhiteSpace="0" zoomScale="130" zoomScaleNormal="130" workbookViewId="0">
      <selection activeCell="K15" sqref="K15:N16"/>
    </sheetView>
  </sheetViews>
  <sheetFormatPr baseColWidth="10" defaultColWidth="0" defaultRowHeight="0" customHeight="1" zeroHeight="1" x14ac:dyDescent="0.25"/>
  <cols>
    <col min="1" max="1" width="5.42578125" style="53" customWidth="1"/>
    <col min="2" max="5" width="6.7109375" customWidth="1"/>
    <col min="6" max="6" width="7.85546875" customWidth="1"/>
    <col min="7" max="7" width="6.7109375" customWidth="1"/>
    <col min="8" max="8" width="9.42578125" customWidth="1"/>
    <col min="9" max="9" width="6.85546875" customWidth="1"/>
    <col min="10" max="10" width="8.7109375" customWidth="1"/>
    <col min="11" max="11" width="13.140625" customWidth="1"/>
    <col min="12" max="12" width="6.7109375" customWidth="1"/>
    <col min="13" max="13" width="6.7109375" hidden="1" customWidth="1"/>
    <col min="14" max="14" width="8" hidden="1" customWidth="1"/>
    <col min="15" max="15" width="6.5703125" hidden="1" customWidth="1"/>
    <col min="16" max="16" width="10.85546875" hidden="1" customWidth="1"/>
    <col min="17" max="17" width="6.5703125" hidden="1" customWidth="1"/>
    <col min="18" max="16384" width="10.85546875" hidden="1"/>
  </cols>
  <sheetData>
    <row r="1" spans="1:14" ht="15" x14ac:dyDescent="0.25">
      <c r="A1"/>
    </row>
    <row r="2" spans="1:14" ht="15" x14ac:dyDescent="0.25">
      <c r="B2" s="1"/>
      <c r="C2" s="1"/>
      <c r="D2" s="1"/>
      <c r="E2" s="1"/>
      <c r="F2" s="1"/>
      <c r="G2" s="1"/>
      <c r="H2" s="1"/>
      <c r="I2" s="1"/>
      <c r="J2" s="1"/>
      <c r="K2" s="1"/>
      <c r="L2" s="1"/>
      <c r="M2" s="1"/>
      <c r="N2" s="1"/>
    </row>
    <row r="3" spans="1:14" ht="15" x14ac:dyDescent="0.25">
      <c r="A3" s="54"/>
      <c r="B3" s="2"/>
      <c r="C3" s="2"/>
      <c r="D3" s="2"/>
      <c r="E3" s="2"/>
      <c r="F3" s="2"/>
      <c r="G3" s="2"/>
      <c r="H3" s="2"/>
      <c r="I3" s="2"/>
      <c r="J3" s="2"/>
      <c r="K3" s="2"/>
      <c r="L3" s="2"/>
      <c r="M3" s="2"/>
      <c r="N3" s="2"/>
    </row>
    <row r="4" spans="1:14" ht="5.0999999999999996" customHeight="1" x14ac:dyDescent="0.25">
      <c r="A4" s="54"/>
      <c r="B4" s="2"/>
      <c r="C4" s="2"/>
      <c r="D4" s="2"/>
      <c r="E4" s="2"/>
      <c r="F4" s="2"/>
      <c r="G4" s="2"/>
      <c r="H4" s="2"/>
      <c r="I4" s="2"/>
      <c r="J4" s="2"/>
      <c r="K4" s="2"/>
      <c r="L4" s="2"/>
      <c r="M4" s="2"/>
      <c r="N4" s="2"/>
    </row>
    <row r="5" spans="1:14" ht="15" x14ac:dyDescent="0.25">
      <c r="A5"/>
      <c r="B5" s="4" t="s">
        <v>43</v>
      </c>
      <c r="C5" s="4"/>
      <c r="D5" s="4"/>
      <c r="E5" s="4"/>
      <c r="F5" s="4"/>
      <c r="G5" s="4"/>
      <c r="H5" s="4"/>
      <c r="I5" s="4"/>
      <c r="J5" s="4"/>
      <c r="K5" s="4"/>
      <c r="L5" s="1"/>
      <c r="M5" s="1"/>
      <c r="N5" s="55"/>
    </row>
    <row r="6" spans="1:14" ht="5.25" customHeight="1" x14ac:dyDescent="0.25">
      <c r="A6" s="54"/>
      <c r="B6" s="2"/>
      <c r="C6" s="2"/>
      <c r="D6" s="2"/>
      <c r="E6" s="2"/>
      <c r="F6" s="2"/>
      <c r="G6" s="2"/>
      <c r="H6" s="2"/>
      <c r="I6" s="2"/>
      <c r="J6" s="2"/>
      <c r="K6" s="2"/>
      <c r="L6" s="2"/>
      <c r="M6" s="2"/>
      <c r="N6" s="2"/>
    </row>
    <row r="7" spans="1:14" ht="15" customHeight="1" x14ac:dyDescent="0.25">
      <c r="A7"/>
      <c r="B7" s="56" t="s">
        <v>44</v>
      </c>
      <c r="C7" s="56"/>
      <c r="D7" s="56"/>
      <c r="E7" s="56"/>
      <c r="F7" s="56"/>
      <c r="G7" s="56"/>
      <c r="H7" s="56"/>
      <c r="I7" s="56"/>
      <c r="J7" s="56"/>
      <c r="K7" s="56"/>
      <c r="L7" s="2"/>
      <c r="M7" s="2"/>
      <c r="N7" s="2"/>
    </row>
    <row r="8" spans="1:14" ht="5.0999999999999996" customHeight="1" x14ac:dyDescent="0.25">
      <c r="A8" s="54"/>
      <c r="B8" s="2"/>
      <c r="C8" s="2"/>
      <c r="D8" s="2"/>
      <c r="E8" s="2"/>
      <c r="F8" s="2"/>
      <c r="G8" s="2"/>
      <c r="H8" s="2"/>
      <c r="I8" s="2"/>
      <c r="J8" s="2"/>
      <c r="K8" s="2"/>
      <c r="L8" s="2"/>
      <c r="M8" s="2"/>
      <c r="N8" s="2"/>
    </row>
    <row r="9" spans="1:14" ht="15" x14ac:dyDescent="0.25">
      <c r="A9" s="54" t="s">
        <v>45</v>
      </c>
      <c r="B9" t="s">
        <v>46</v>
      </c>
      <c r="C9" s="57"/>
      <c r="D9" s="57"/>
      <c r="E9" s="57"/>
      <c r="G9" s="54" t="s">
        <v>47</v>
      </c>
      <c r="H9" t="s">
        <v>46</v>
      </c>
      <c r="I9" s="57"/>
      <c r="J9" s="57"/>
      <c r="K9" s="2"/>
      <c r="L9" s="2"/>
      <c r="N9" s="2"/>
    </row>
    <row r="10" spans="1:14" ht="15" customHeight="1" x14ac:dyDescent="0.25">
      <c r="A10" s="54"/>
      <c r="B10" s="71" t="s">
        <v>76</v>
      </c>
      <c r="C10" s="71"/>
      <c r="D10" t="s">
        <v>48</v>
      </c>
      <c r="E10" s="57"/>
      <c r="G10" s="57"/>
      <c r="H10" s="71" t="s">
        <v>76</v>
      </c>
      <c r="I10" s="71"/>
      <c r="J10" t="s">
        <v>49</v>
      </c>
      <c r="K10" s="2"/>
      <c r="L10" s="3"/>
      <c r="N10" s="3"/>
    </row>
    <row r="11" spans="1:14" ht="15" customHeight="1" x14ac:dyDescent="0.25">
      <c r="A11" s="54"/>
      <c r="B11" s="59"/>
      <c r="C11" s="59"/>
      <c r="E11" s="57"/>
      <c r="G11" s="57"/>
      <c r="H11" s="59"/>
      <c r="I11" s="59"/>
      <c r="K11" s="2"/>
      <c r="L11" s="3"/>
      <c r="N11" s="3"/>
    </row>
    <row r="12" spans="1:14" ht="5.0999999999999996" customHeight="1" x14ac:dyDescent="0.25">
      <c r="A12"/>
    </row>
    <row r="13" spans="1:14" ht="15" x14ac:dyDescent="0.25">
      <c r="A13" s="54" t="s">
        <v>50</v>
      </c>
      <c r="B13" t="s">
        <v>51</v>
      </c>
      <c r="C13" s="60"/>
      <c r="D13" s="57"/>
      <c r="E13" s="57"/>
      <c r="F13" s="57"/>
      <c r="G13" s="54" t="s">
        <v>52</v>
      </c>
      <c r="H13" t="s">
        <v>53</v>
      </c>
      <c r="I13" s="61"/>
      <c r="J13" s="57"/>
      <c r="K13" s="57"/>
      <c r="L13" s="2"/>
    </row>
    <row r="14" spans="1:14" ht="15" customHeight="1" x14ac:dyDescent="0.25">
      <c r="A14" s="54"/>
      <c r="B14" s="71" t="s">
        <v>75</v>
      </c>
      <c r="C14" s="71"/>
      <c r="D14" t="s">
        <v>54</v>
      </c>
      <c r="E14" s="57"/>
      <c r="F14" s="57"/>
      <c r="G14" s="61"/>
      <c r="H14" s="71" t="s">
        <v>72</v>
      </c>
      <c r="I14" s="71"/>
      <c r="J14" t="s">
        <v>55</v>
      </c>
      <c r="K14" s="2"/>
      <c r="L14" s="2"/>
    </row>
    <row r="15" spans="1:14" ht="15" customHeight="1" x14ac:dyDescent="0.25">
      <c r="A15" s="54"/>
      <c r="B15" s="59"/>
      <c r="C15" s="59"/>
      <c r="E15" s="57"/>
      <c r="F15" s="57"/>
      <c r="G15" s="61"/>
      <c r="H15" s="59"/>
      <c r="I15" s="59"/>
      <c r="K15" s="2"/>
      <c r="L15" s="2"/>
    </row>
    <row r="16" spans="1:14" ht="5.0999999999999996" customHeight="1" x14ac:dyDescent="0.25">
      <c r="A16"/>
    </row>
    <row r="17" spans="1:13" ht="15" x14ac:dyDescent="0.25">
      <c r="A17" s="54" t="s">
        <v>56</v>
      </c>
      <c r="B17" t="s">
        <v>53</v>
      </c>
      <c r="C17" s="60"/>
      <c r="D17" s="61"/>
      <c r="E17" s="61"/>
      <c r="F17" s="61"/>
      <c r="G17" s="54" t="s">
        <v>57</v>
      </c>
      <c r="H17" t="s">
        <v>58</v>
      </c>
      <c r="I17" s="60"/>
      <c r="J17" s="2"/>
      <c r="K17" s="2"/>
      <c r="L17" s="2"/>
    </row>
    <row r="18" spans="1:13" ht="15" customHeight="1" x14ac:dyDescent="0.25">
      <c r="A18" s="54"/>
      <c r="B18" s="71" t="s">
        <v>75</v>
      </c>
      <c r="C18" s="71"/>
      <c r="D18" t="s">
        <v>59</v>
      </c>
      <c r="E18" s="61"/>
      <c r="F18" s="61"/>
      <c r="G18" s="54"/>
      <c r="H18" s="71" t="s">
        <v>76</v>
      </c>
      <c r="I18" s="71"/>
      <c r="J18" t="s">
        <v>60</v>
      </c>
      <c r="K18" s="2"/>
      <c r="L18" s="12"/>
    </row>
    <row r="19" spans="1:13" ht="15" customHeight="1" x14ac:dyDescent="0.25">
      <c r="A19" s="54"/>
      <c r="B19" s="59"/>
      <c r="C19" s="59"/>
      <c r="E19" s="61"/>
      <c r="F19" s="61"/>
      <c r="G19" s="54"/>
      <c r="H19" s="59"/>
      <c r="I19" s="59"/>
      <c r="K19" s="2"/>
      <c r="L19" s="12"/>
    </row>
    <row r="20" spans="1:13" ht="5.0999999999999996" customHeight="1" x14ac:dyDescent="0.25">
      <c r="A20"/>
    </row>
    <row r="21" spans="1:13" ht="15" x14ac:dyDescent="0.25">
      <c r="A21" s="54" t="s">
        <v>61</v>
      </c>
      <c r="B21" t="s">
        <v>46</v>
      </c>
      <c r="C21" s="60"/>
      <c r="D21" s="61"/>
      <c r="E21" s="61"/>
      <c r="F21" s="61"/>
      <c r="G21" s="54" t="s">
        <v>62</v>
      </c>
      <c r="H21" t="s">
        <v>63</v>
      </c>
      <c r="I21" s="60"/>
      <c r="J21" s="2"/>
      <c r="K21" s="2"/>
      <c r="L21" s="12"/>
    </row>
    <row r="22" spans="1:13" ht="15" x14ac:dyDescent="0.25">
      <c r="A22" s="54"/>
      <c r="B22" s="71" t="s">
        <v>73</v>
      </c>
      <c r="C22" s="71"/>
      <c r="D22" t="s">
        <v>64</v>
      </c>
      <c r="E22" s="61"/>
      <c r="F22" s="61"/>
      <c r="G22" s="61"/>
      <c r="H22" s="71" t="s">
        <v>72</v>
      </c>
      <c r="I22" s="71"/>
      <c r="J22" t="s">
        <v>65</v>
      </c>
      <c r="K22" s="61"/>
      <c r="L22" s="12"/>
    </row>
    <row r="23" spans="1:13" ht="15" x14ac:dyDescent="0.25">
      <c r="A23" s="54"/>
      <c r="B23" s="59"/>
      <c r="C23" s="59"/>
      <c r="E23" s="61"/>
      <c r="F23" s="61"/>
      <c r="G23" s="61"/>
      <c r="H23" s="59"/>
      <c r="I23" s="59"/>
      <c r="K23" s="61"/>
      <c r="L23" s="12"/>
    </row>
    <row r="24" spans="1:13" ht="5.0999999999999996" customHeight="1" x14ac:dyDescent="0.25">
      <c r="A24"/>
    </row>
    <row r="25" spans="1:13" ht="15" x14ac:dyDescent="0.25">
      <c r="A25" s="62" t="s">
        <v>66</v>
      </c>
      <c r="B25" t="s">
        <v>63</v>
      </c>
      <c r="C25" s="12"/>
      <c r="D25" s="61"/>
      <c r="E25" s="61"/>
      <c r="F25" s="61"/>
      <c r="G25" s="54" t="s">
        <v>67</v>
      </c>
      <c r="H25" t="s">
        <v>51</v>
      </c>
      <c r="I25" s="61"/>
      <c r="J25" s="61"/>
      <c r="K25" s="61"/>
      <c r="L25" s="12"/>
    </row>
    <row r="26" spans="1:13" ht="15" customHeight="1" x14ac:dyDescent="0.25">
      <c r="A26" s="62"/>
      <c r="B26" s="71" t="s">
        <v>76</v>
      </c>
      <c r="C26" s="71"/>
      <c r="D26" t="s">
        <v>68</v>
      </c>
      <c r="E26" s="61"/>
      <c r="F26" s="61"/>
      <c r="G26" s="61"/>
      <c r="H26" s="71" t="s">
        <v>75</v>
      </c>
      <c r="I26" s="71"/>
      <c r="J26" t="s">
        <v>69</v>
      </c>
      <c r="K26" s="61"/>
      <c r="L26" s="12"/>
    </row>
    <row r="27" spans="1:13" ht="15" x14ac:dyDescent="0.25">
      <c r="A27" s="62"/>
      <c r="B27" s="59"/>
      <c r="C27" s="59"/>
      <c r="D27" s="61"/>
      <c r="E27" s="61"/>
      <c r="F27" s="61"/>
      <c r="G27" s="61"/>
      <c r="H27" s="59"/>
      <c r="I27" s="59"/>
      <c r="J27" s="61"/>
      <c r="K27" s="61"/>
      <c r="L27" s="12"/>
    </row>
    <row r="28" spans="1:13" ht="5.0999999999999996" customHeight="1" x14ac:dyDescent="0.25">
      <c r="A28"/>
    </row>
    <row r="29" spans="1:13" ht="15" customHeight="1" x14ac:dyDescent="0.25">
      <c r="A29" s="62"/>
      <c r="B29" s="63" t="s">
        <v>70</v>
      </c>
      <c r="C29" s="63"/>
      <c r="D29" s="63"/>
      <c r="E29" s="63"/>
      <c r="F29" s="63"/>
      <c r="G29" s="61"/>
      <c r="H29" s="63" t="s">
        <v>71</v>
      </c>
      <c r="I29" s="63"/>
      <c r="J29" s="63"/>
      <c r="K29" s="63"/>
      <c r="L29" s="12"/>
    </row>
    <row r="30" spans="1:13" ht="15" customHeight="1" x14ac:dyDescent="0.25">
      <c r="A30"/>
      <c r="B30" s="63"/>
      <c r="C30" s="63"/>
      <c r="D30" s="63"/>
      <c r="E30" s="63"/>
      <c r="F30" s="63"/>
      <c r="G30" s="61"/>
      <c r="H30" s="63"/>
      <c r="I30" s="63"/>
      <c r="J30" s="63"/>
      <c r="K30" s="63"/>
      <c r="L30" s="64"/>
      <c r="M30" s="64"/>
    </row>
    <row r="31" spans="1:13" ht="15" x14ac:dyDescent="0.25">
      <c r="A31" s="12"/>
      <c r="B31" s="63"/>
      <c r="C31" s="63"/>
      <c r="D31" s="63"/>
      <c r="E31" s="63"/>
      <c r="F31" s="63"/>
      <c r="G31" s="61"/>
      <c r="H31" s="63"/>
      <c r="I31" s="63"/>
      <c r="J31" s="63"/>
      <c r="K31" s="63"/>
      <c r="L31" s="64"/>
      <c r="M31" s="64"/>
    </row>
    <row r="32" spans="1:13" ht="3.75" customHeight="1" x14ac:dyDescent="0.25">
      <c r="A32" s="62"/>
      <c r="C32" s="12"/>
      <c r="D32" s="61"/>
      <c r="E32" s="61"/>
      <c r="F32" s="61"/>
      <c r="G32" s="61"/>
      <c r="H32" s="61"/>
      <c r="I32" s="61"/>
      <c r="J32" s="61"/>
      <c r="K32" s="61"/>
      <c r="L32" s="18"/>
    </row>
    <row r="33" spans="1:14" ht="15" x14ac:dyDescent="0.25">
      <c r="A33" s="62"/>
      <c r="C33" s="26" t="s">
        <v>72</v>
      </c>
      <c r="D33" s="61"/>
      <c r="E33" s="26" t="s">
        <v>73</v>
      </c>
      <c r="F33" s="61"/>
      <c r="G33" s="54" t="s">
        <v>45</v>
      </c>
      <c r="H33" s="65" t="s">
        <v>74</v>
      </c>
      <c r="I33" s="61"/>
      <c r="J33" s="61"/>
      <c r="K33" s="61"/>
      <c r="L33" s="25"/>
    </row>
    <row r="34" spans="1:14" ht="15.75" customHeight="1" x14ac:dyDescent="0.25">
      <c r="A34" s="62"/>
      <c r="C34" s="26" t="s">
        <v>75</v>
      </c>
      <c r="D34" s="61"/>
      <c r="E34" s="26" t="s">
        <v>76</v>
      </c>
      <c r="F34" s="61"/>
      <c r="G34" s="61"/>
      <c r="H34" s="71" t="s">
        <v>114</v>
      </c>
      <c r="I34" s="71"/>
      <c r="J34" s="71"/>
      <c r="K34" s="71"/>
      <c r="L34" s="66"/>
      <c r="M34" s="12"/>
    </row>
    <row r="35" spans="1:14" ht="15" x14ac:dyDescent="0.25">
      <c r="A35" s="62"/>
      <c r="B35" s="25"/>
      <c r="C35" s="25"/>
      <c r="D35" s="61"/>
      <c r="E35" s="61"/>
      <c r="F35" s="61"/>
      <c r="G35" s="61"/>
      <c r="H35" s="67" t="str">
        <f>IF(K71="mostrar","That dog is running in the park.","")</f>
        <v/>
      </c>
      <c r="I35" s="67"/>
      <c r="J35" s="67"/>
      <c r="K35" s="67"/>
      <c r="L35" s="68"/>
      <c r="M35" s="26"/>
    </row>
    <row r="36" spans="1:14" ht="5.0999999999999996" customHeight="1" x14ac:dyDescent="0.25">
      <c r="A36" s="62"/>
      <c r="B36" s="25"/>
      <c r="C36" s="25"/>
      <c r="D36" s="61"/>
      <c r="E36" s="61"/>
      <c r="F36" s="61"/>
      <c r="G36" s="61"/>
      <c r="H36" s="69"/>
      <c r="I36" s="57"/>
      <c r="J36" s="57"/>
      <c r="K36" s="57"/>
      <c r="M36" s="26"/>
    </row>
    <row r="37" spans="1:14" ht="15" x14ac:dyDescent="0.25">
      <c r="A37" s="62" t="s">
        <v>45</v>
      </c>
      <c r="B37" s="70" t="s">
        <v>77</v>
      </c>
      <c r="C37" s="25"/>
      <c r="D37" s="61"/>
      <c r="E37" s="61"/>
      <c r="F37" s="61"/>
      <c r="G37" s="54" t="s">
        <v>50</v>
      </c>
      <c r="H37" t="s">
        <v>78</v>
      </c>
      <c r="I37" s="57"/>
      <c r="J37" s="57"/>
      <c r="K37" s="57"/>
      <c r="L37" s="1"/>
      <c r="N37" s="26"/>
    </row>
    <row r="38" spans="1:14" ht="15" customHeight="1" x14ac:dyDescent="0.25">
      <c r="A38" s="62"/>
      <c r="B38" s="71" t="s">
        <v>79</v>
      </c>
      <c r="C38" s="71"/>
      <c r="D38" s="71"/>
      <c r="E38" s="71"/>
      <c r="F38" s="71"/>
      <c r="G38" s="54"/>
      <c r="H38" s="71" t="s">
        <v>115</v>
      </c>
      <c r="I38" s="71"/>
      <c r="J38" s="71"/>
      <c r="K38" s="71"/>
      <c r="L38" s="66"/>
      <c r="M38" s="72"/>
    </row>
    <row r="39" spans="1:14" ht="15" x14ac:dyDescent="0.25">
      <c r="A39" s="62"/>
      <c r="B39" s="25"/>
      <c r="C39" s="25"/>
      <c r="D39" s="61"/>
      <c r="E39" s="61"/>
      <c r="F39" s="61"/>
      <c r="G39" s="54"/>
      <c r="H39" s="67"/>
      <c r="I39" s="67"/>
      <c r="J39" s="67"/>
      <c r="K39" s="67"/>
      <c r="L39" s="12"/>
    </row>
    <row r="40" spans="1:14" ht="5.0999999999999996" customHeight="1" x14ac:dyDescent="0.25">
      <c r="A40"/>
    </row>
    <row r="41" spans="1:14" ht="15" x14ac:dyDescent="0.25">
      <c r="A41" s="62" t="s">
        <v>50</v>
      </c>
      <c r="B41" t="s">
        <v>80</v>
      </c>
      <c r="C41" s="12"/>
      <c r="D41" s="61"/>
      <c r="E41" s="61"/>
      <c r="F41" s="61"/>
      <c r="G41" s="54" t="s">
        <v>56</v>
      </c>
      <c r="H41" s="18" t="s">
        <v>81</v>
      </c>
      <c r="I41" s="61"/>
      <c r="J41" s="61"/>
      <c r="K41" s="61"/>
      <c r="L41" s="12"/>
    </row>
    <row r="42" spans="1:14" ht="15" x14ac:dyDescent="0.25">
      <c r="A42" s="62"/>
      <c r="B42" s="71" t="s">
        <v>116</v>
      </c>
      <c r="C42" s="71"/>
      <c r="D42" s="71"/>
      <c r="E42" s="71"/>
      <c r="F42" s="71"/>
      <c r="G42" s="61"/>
      <c r="H42" s="71" t="s">
        <v>117</v>
      </c>
      <c r="I42" s="71"/>
      <c r="J42" s="71"/>
      <c r="K42" s="71"/>
      <c r="L42" s="66"/>
    </row>
    <row r="43" spans="1:14" ht="15" x14ac:dyDescent="0.25">
      <c r="A43" s="62"/>
      <c r="B43" s="67"/>
      <c r="C43" s="67"/>
      <c r="D43" s="67"/>
      <c r="E43" s="67"/>
      <c r="F43" s="67"/>
      <c r="G43" s="61"/>
      <c r="H43" s="67"/>
      <c r="I43" s="67"/>
      <c r="J43" s="67"/>
      <c r="K43" s="67"/>
      <c r="L43" s="30"/>
    </row>
    <row r="44" spans="1:14" ht="5.0999999999999996" customHeight="1" x14ac:dyDescent="0.25">
      <c r="A44"/>
    </row>
    <row r="45" spans="1:14" ht="15" x14ac:dyDescent="0.25">
      <c r="A45" s="62" t="s">
        <v>56</v>
      </c>
      <c r="B45" t="s">
        <v>82</v>
      </c>
      <c r="C45" s="12"/>
      <c r="D45" s="61"/>
      <c r="E45" s="61"/>
      <c r="F45" s="61"/>
      <c r="G45" s="54" t="s">
        <v>61</v>
      </c>
      <c r="H45" s="73" t="s">
        <v>83</v>
      </c>
      <c r="I45" s="73"/>
      <c r="J45" s="73"/>
      <c r="K45" s="73"/>
      <c r="L45" s="30"/>
    </row>
    <row r="46" spans="1:14" ht="15" x14ac:dyDescent="0.25">
      <c r="A46" s="62"/>
      <c r="B46" s="71" t="s">
        <v>118</v>
      </c>
      <c r="C46" s="71"/>
      <c r="D46" s="71"/>
      <c r="E46" s="71"/>
      <c r="F46" s="71"/>
      <c r="G46" s="61"/>
      <c r="H46" s="71" t="s">
        <v>119</v>
      </c>
      <c r="I46" s="71"/>
      <c r="J46" s="71"/>
      <c r="K46" s="71"/>
      <c r="L46" s="66"/>
    </row>
    <row r="47" spans="1:14" ht="15" x14ac:dyDescent="0.25">
      <c r="A47" s="62"/>
      <c r="B47" s="67"/>
      <c r="C47" s="67"/>
      <c r="D47" s="67"/>
      <c r="E47" s="67"/>
      <c r="F47" s="67"/>
      <c r="G47" s="61"/>
      <c r="H47" s="67"/>
      <c r="I47" s="67"/>
      <c r="J47" s="67"/>
      <c r="K47" s="67"/>
      <c r="L47" s="30"/>
    </row>
    <row r="48" spans="1:14" ht="5.0999999999999996" customHeight="1" x14ac:dyDescent="0.25">
      <c r="A48"/>
    </row>
    <row r="49" spans="1:13" ht="15.75" customHeight="1" x14ac:dyDescent="0.25">
      <c r="A49" s="62" t="s">
        <v>61</v>
      </c>
      <c r="B49" t="s">
        <v>84</v>
      </c>
      <c r="C49" s="12"/>
      <c r="D49" s="31"/>
      <c r="E49" s="31"/>
      <c r="F49" s="31"/>
      <c r="G49" s="54" t="s">
        <v>66</v>
      </c>
      <c r="H49" s="74" t="s">
        <v>85</v>
      </c>
      <c r="I49" s="74"/>
      <c r="J49" s="74"/>
      <c r="K49" s="74"/>
      <c r="L49" s="61"/>
    </row>
    <row r="50" spans="1:13" ht="15" x14ac:dyDescent="0.25">
      <c r="A50" s="62"/>
      <c r="B50" s="71" t="s">
        <v>120</v>
      </c>
      <c r="C50" s="71"/>
      <c r="D50" s="71"/>
      <c r="E50" s="71"/>
      <c r="F50" s="71"/>
      <c r="G50" s="75"/>
      <c r="H50" s="74"/>
      <c r="I50" s="74"/>
      <c r="J50" s="74"/>
      <c r="K50" s="74"/>
      <c r="L50" s="61"/>
    </row>
    <row r="51" spans="1:13" ht="15" x14ac:dyDescent="0.25">
      <c r="A51" s="62"/>
      <c r="B51" s="67"/>
      <c r="C51" s="67"/>
      <c r="D51" s="67"/>
      <c r="E51" s="67"/>
      <c r="F51" s="67"/>
      <c r="G51" s="25"/>
      <c r="H51" s="74"/>
      <c r="I51" s="74"/>
      <c r="J51" s="74"/>
      <c r="K51" s="74"/>
      <c r="L51" s="61"/>
    </row>
    <row r="52" spans="1:13" ht="5.0999999999999996" customHeight="1" x14ac:dyDescent="0.25">
      <c r="A52"/>
    </row>
    <row r="53" spans="1:13" ht="15.75" customHeight="1" x14ac:dyDescent="0.25">
      <c r="A53" s="62" t="s">
        <v>66</v>
      </c>
      <c r="B53" t="s">
        <v>86</v>
      </c>
      <c r="C53" s="12"/>
      <c r="D53" s="12"/>
      <c r="E53" s="12"/>
      <c r="F53" s="12"/>
      <c r="G53" s="31"/>
      <c r="H53" s="92" t="s">
        <v>121</v>
      </c>
      <c r="I53" s="92"/>
      <c r="J53" s="92"/>
      <c r="K53" s="92"/>
      <c r="L53" s="77"/>
    </row>
    <row r="54" spans="1:13" ht="15" customHeight="1" x14ac:dyDescent="0.25">
      <c r="B54" s="71" t="s">
        <v>122</v>
      </c>
      <c r="C54" s="71"/>
      <c r="D54" s="71"/>
      <c r="E54" s="71"/>
      <c r="F54" s="71"/>
      <c r="G54" s="12"/>
      <c r="H54" s="92"/>
      <c r="I54" s="92"/>
      <c r="J54" s="92"/>
      <c r="K54" s="92"/>
      <c r="L54" s="77"/>
    </row>
    <row r="55" spans="1:13" ht="15" x14ac:dyDescent="0.25">
      <c r="A55" s="62"/>
      <c r="B55" s="67"/>
      <c r="C55" s="67"/>
      <c r="D55" s="67"/>
      <c r="E55" s="67"/>
      <c r="F55" s="67"/>
      <c r="G55" s="12"/>
      <c r="H55" s="92"/>
      <c r="I55" s="92"/>
      <c r="J55" s="92"/>
      <c r="K55" s="92"/>
      <c r="L55" s="77"/>
      <c r="M55" s="12"/>
    </row>
    <row r="56" spans="1:13" ht="5.0999999999999996" customHeight="1" x14ac:dyDescent="0.25">
      <c r="A56"/>
      <c r="H56" s="92"/>
      <c r="I56" s="92"/>
      <c r="J56" s="92"/>
      <c r="K56" s="92"/>
    </row>
    <row r="57" spans="1:13" ht="15" x14ac:dyDescent="0.25">
      <c r="A57" s="62" t="s">
        <v>47</v>
      </c>
      <c r="B57" t="s">
        <v>87</v>
      </c>
      <c r="C57" s="12"/>
      <c r="D57" s="31"/>
      <c r="E57" s="31"/>
      <c r="F57" s="31"/>
      <c r="G57" s="12"/>
      <c r="H57" s="93"/>
      <c r="I57" s="93"/>
      <c r="J57" s="93"/>
      <c r="K57" s="93"/>
      <c r="L57" s="77"/>
      <c r="M57" s="12"/>
    </row>
    <row r="58" spans="1:13" ht="15" customHeight="1" x14ac:dyDescent="0.25">
      <c r="B58" s="71" t="s">
        <v>123</v>
      </c>
      <c r="C58" s="71"/>
      <c r="D58" s="71"/>
      <c r="E58" s="71"/>
      <c r="F58" s="71"/>
      <c r="H58" s="79" t="str">
        <f>IF(K71="mostrar","This is my house, this is the kitchen and these are the bedrooms. This is my father and this is my mother.","")</f>
        <v/>
      </c>
      <c r="I58" s="79"/>
      <c r="J58" s="79"/>
      <c r="K58" s="79"/>
      <c r="L58" s="37"/>
      <c r="M58" s="12"/>
    </row>
    <row r="59" spans="1:13" ht="15" x14ac:dyDescent="0.25">
      <c r="A59" s="62"/>
      <c r="B59" s="67"/>
      <c r="C59" s="67"/>
      <c r="D59" s="67"/>
      <c r="E59" s="67"/>
      <c r="F59" s="67"/>
      <c r="G59" s="12"/>
      <c r="H59" s="80"/>
      <c r="I59" s="80"/>
      <c r="J59" s="80"/>
      <c r="K59" s="80"/>
      <c r="M59" s="12"/>
    </row>
    <row r="60" spans="1:13" ht="5.0999999999999996" customHeight="1" x14ac:dyDescent="0.25">
      <c r="A60"/>
      <c r="H60" s="80"/>
      <c r="I60" s="80"/>
      <c r="J60" s="80"/>
      <c r="K60" s="80"/>
    </row>
    <row r="61" spans="1:13" ht="16.5" customHeight="1" x14ac:dyDescent="0.25">
      <c r="A61" s="62" t="s">
        <v>52</v>
      </c>
      <c r="B61" t="s">
        <v>88</v>
      </c>
      <c r="C61" s="12"/>
      <c r="D61" s="31"/>
      <c r="E61" s="31"/>
      <c r="F61" s="31"/>
      <c r="G61" s="31"/>
      <c r="H61" s="80"/>
      <c r="I61" s="80"/>
      <c r="J61" s="80"/>
      <c r="K61" s="80"/>
      <c r="M61" s="12"/>
    </row>
    <row r="62" spans="1:13" ht="16.5" customHeight="1" x14ac:dyDescent="0.25">
      <c r="B62" s="71" t="s">
        <v>124</v>
      </c>
      <c r="C62" s="71"/>
      <c r="D62" s="71"/>
      <c r="E62" s="71"/>
      <c r="F62" s="71"/>
      <c r="H62" s="37"/>
      <c r="I62" s="37"/>
      <c r="J62" s="37"/>
      <c r="K62" s="37"/>
      <c r="M62" s="12"/>
    </row>
    <row r="63" spans="1:13" ht="15" x14ac:dyDescent="0.25">
      <c r="B63" s="67"/>
      <c r="C63" s="67"/>
      <c r="D63" s="67"/>
      <c r="E63" s="67"/>
      <c r="F63" s="67"/>
      <c r="G63" s="68"/>
      <c r="H63" s="81" t="s">
        <v>89</v>
      </c>
      <c r="I63" s="81"/>
      <c r="J63" s="81"/>
      <c r="K63" s="81"/>
      <c r="M63" s="12"/>
    </row>
    <row r="64" spans="1:13" ht="12" customHeight="1" x14ac:dyDescent="0.25">
      <c r="B64" s="72"/>
      <c r="C64" s="72"/>
      <c r="D64" s="72"/>
      <c r="E64" s="72"/>
      <c r="F64" s="72"/>
      <c r="G64" s="31"/>
      <c r="H64" s="82" t="s">
        <v>90</v>
      </c>
      <c r="I64" s="83" t="s">
        <v>91</v>
      </c>
      <c r="J64" s="82" t="s">
        <v>92</v>
      </c>
      <c r="K64" s="83" t="s">
        <v>93</v>
      </c>
    </row>
    <row r="65" spans="1:15" ht="12" customHeight="1" x14ac:dyDescent="0.25">
      <c r="B65" s="72"/>
      <c r="C65" s="72"/>
      <c r="D65" s="72"/>
      <c r="E65" s="72"/>
      <c r="F65" s="72"/>
      <c r="H65" s="82" t="s">
        <v>94</v>
      </c>
      <c r="I65" s="83" t="s">
        <v>95</v>
      </c>
      <c r="J65" s="82" t="s">
        <v>96</v>
      </c>
      <c r="K65" s="83" t="s">
        <v>97</v>
      </c>
    </row>
    <row r="66" spans="1:15" ht="13.35" customHeight="1" x14ac:dyDescent="0.25">
      <c r="A66" s="75"/>
      <c r="B66" s="31"/>
      <c r="C66" s="31"/>
      <c r="D66" s="31"/>
      <c r="E66" s="31"/>
      <c r="F66" s="31"/>
      <c r="G66" s="31"/>
      <c r="H66" s="82" t="s">
        <v>98</v>
      </c>
      <c r="I66" s="83" t="s">
        <v>99</v>
      </c>
      <c r="J66" s="82" t="s">
        <v>100</v>
      </c>
      <c r="K66" s="83" t="s">
        <v>101</v>
      </c>
    </row>
    <row r="67" spans="1:15" ht="15" x14ac:dyDescent="0.25">
      <c r="A67"/>
      <c r="H67" s="82" t="s">
        <v>102</v>
      </c>
      <c r="I67" s="83" t="s">
        <v>103</v>
      </c>
      <c r="J67" s="82" t="s">
        <v>104</v>
      </c>
      <c r="K67" s="83" t="s">
        <v>105</v>
      </c>
    </row>
    <row r="68" spans="1:15" ht="30" x14ac:dyDescent="0.25">
      <c r="A68"/>
      <c r="H68" s="82" t="s">
        <v>106</v>
      </c>
      <c r="I68" s="83" t="s">
        <v>107</v>
      </c>
      <c r="J68" s="84" t="s">
        <v>108</v>
      </c>
      <c r="K68" s="83" t="s">
        <v>109</v>
      </c>
    </row>
    <row r="69" spans="1:15" ht="15" x14ac:dyDescent="0.25">
      <c r="A69"/>
      <c r="H69" s="82" t="s">
        <v>110</v>
      </c>
      <c r="I69" s="85" t="s">
        <v>111</v>
      </c>
      <c r="J69" s="82" t="s">
        <v>112</v>
      </c>
      <c r="K69" s="83" t="s">
        <v>113</v>
      </c>
    </row>
    <row r="70" spans="1:15" ht="5.0999999999999996" customHeight="1" x14ac:dyDescent="0.25">
      <c r="A70"/>
    </row>
    <row r="71" spans="1:15" ht="15" customHeight="1" x14ac:dyDescent="0.25">
      <c r="A71" s="61"/>
      <c r="B71" s="52" t="s">
        <v>42</v>
      </c>
      <c r="C71" s="52"/>
      <c r="D71" s="52"/>
      <c r="E71" s="52"/>
      <c r="F71" s="52"/>
      <c r="G71" s="52"/>
      <c r="H71" s="52"/>
      <c r="I71" s="52"/>
      <c r="J71" s="52"/>
      <c r="K71" s="52"/>
      <c r="L71" s="61"/>
      <c r="M71" s="89"/>
      <c r="N71" s="89"/>
    </row>
    <row r="72" spans="1:15" ht="15" x14ac:dyDescent="0.25">
      <c r="A72" s="61"/>
      <c r="L72" s="61"/>
      <c r="M72" s="89"/>
      <c r="N72" s="89"/>
    </row>
    <row r="73" spans="1:15" ht="14.25" customHeight="1" x14ac:dyDescent="0.25">
      <c r="A73" s="90"/>
      <c r="B73" s="89"/>
      <c r="C73" s="89"/>
      <c r="D73" s="89"/>
      <c r="E73" s="89"/>
      <c r="F73" s="89"/>
      <c r="G73" s="31"/>
      <c r="L73" s="89"/>
      <c r="N73" s="89"/>
      <c r="O73" s="89"/>
    </row>
    <row r="74" spans="1:15" ht="15" x14ac:dyDescent="0.25">
      <c r="A74" s="62"/>
      <c r="B74" s="12"/>
      <c r="C74" s="12"/>
      <c r="D74" s="12"/>
      <c r="E74" s="12"/>
      <c r="F74" s="12"/>
      <c r="G74" s="31"/>
      <c r="H74" s="61"/>
      <c r="I74" s="61"/>
      <c r="J74" s="91"/>
      <c r="K74" s="91"/>
      <c r="L74" s="89"/>
      <c r="M74" s="89"/>
      <c r="N74" s="12"/>
    </row>
    <row r="75" spans="1:15" ht="15" x14ac:dyDescent="0.25">
      <c r="A75" s="62"/>
      <c r="B75" s="12"/>
      <c r="C75" s="12"/>
      <c r="D75" s="12"/>
      <c r="E75" s="12"/>
      <c r="F75" s="12"/>
      <c r="G75" s="89"/>
      <c r="H75" s="61"/>
      <c r="I75" s="61"/>
      <c r="J75" s="61"/>
      <c r="K75" s="61"/>
      <c r="L75" s="12"/>
      <c r="M75" s="89"/>
      <c r="N75" s="12"/>
    </row>
    <row r="76" spans="1:15" ht="15" hidden="1" x14ac:dyDescent="0.25">
      <c r="G76" s="89"/>
      <c r="H76" s="89"/>
      <c r="I76" s="89"/>
      <c r="J76" s="89"/>
      <c r="K76" s="89"/>
      <c r="M76" s="89"/>
    </row>
    <row r="77" spans="1:15" ht="15" hidden="1" x14ac:dyDescent="0.25">
      <c r="G77" s="89"/>
      <c r="H77" s="89"/>
      <c r="I77" s="89"/>
      <c r="J77" s="89"/>
      <c r="K77" s="89"/>
      <c r="M77" s="12"/>
    </row>
    <row r="78" spans="1:15" ht="15" hidden="1" x14ac:dyDescent="0.25">
      <c r="G78" s="12"/>
      <c r="H78" s="12"/>
      <c r="I78" s="12"/>
      <c r="J78" s="12"/>
      <c r="K78" s="12"/>
    </row>
    <row r="79" spans="1:15" ht="15" hidden="1" x14ac:dyDescent="0.25"/>
    <row r="80" spans="1:15"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customHeight="1" x14ac:dyDescent="0.25"/>
    <row r="111" ht="15" hidden="1" customHeight="1" x14ac:dyDescent="0.25"/>
    <row r="112" ht="15" hidden="1" customHeight="1" x14ac:dyDescent="0.25"/>
    <row r="113" ht="15" hidden="1" x14ac:dyDescent="0.25"/>
    <row r="114" ht="15" hidden="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sheetData>
  <sheetProtection algorithmName="SHA-512" hashValue="1YnpjJlUZyTXka0vTADCo0+rT38ADTSFReOXHQBgIU1GomkDguPFeMz/CryX5NG2ZUIGC86gcJzlkFY1Ra3xfw==" saltValue="VLcQcIiQAvKfl8HeCXy/xg==" spinCount="100000" sheet="1" objects="1" scenarios="1" selectLockedCells="1"/>
  <mergeCells count="50">
    <mergeCell ref="B71:K71"/>
    <mergeCell ref="B58:F58"/>
    <mergeCell ref="H58:K61"/>
    <mergeCell ref="B59:F59"/>
    <mergeCell ref="B62:F62"/>
    <mergeCell ref="B63:F63"/>
    <mergeCell ref="H63:K63"/>
    <mergeCell ref="H49:K51"/>
    <mergeCell ref="B50:F50"/>
    <mergeCell ref="B51:F51"/>
    <mergeCell ref="H53:K57"/>
    <mergeCell ref="B54:F54"/>
    <mergeCell ref="B55:F55"/>
    <mergeCell ref="B43:F43"/>
    <mergeCell ref="H43:K43"/>
    <mergeCell ref="B46:F46"/>
    <mergeCell ref="H46:K46"/>
    <mergeCell ref="B47:F47"/>
    <mergeCell ref="H47:K47"/>
    <mergeCell ref="H34:K34"/>
    <mergeCell ref="H35:K35"/>
    <mergeCell ref="B38:F38"/>
    <mergeCell ref="H38:K38"/>
    <mergeCell ref="H39:K39"/>
    <mergeCell ref="B42:F42"/>
    <mergeCell ref="H42:K42"/>
    <mergeCell ref="B26:C26"/>
    <mergeCell ref="H26:I26"/>
    <mergeCell ref="B27:C27"/>
    <mergeCell ref="H27:I27"/>
    <mergeCell ref="B29:F31"/>
    <mergeCell ref="H29:K31"/>
    <mergeCell ref="B19:C19"/>
    <mergeCell ref="H19:I19"/>
    <mergeCell ref="B22:C22"/>
    <mergeCell ref="H22:I22"/>
    <mergeCell ref="B23:C23"/>
    <mergeCell ref="H23:I23"/>
    <mergeCell ref="B14:C14"/>
    <mergeCell ref="H14:I14"/>
    <mergeCell ref="B15:C15"/>
    <mergeCell ref="H15:I15"/>
    <mergeCell ref="B18:C18"/>
    <mergeCell ref="H18:I18"/>
    <mergeCell ref="B5:K5"/>
    <mergeCell ref="B7:K7"/>
    <mergeCell ref="B10:C10"/>
    <mergeCell ref="H10:I10"/>
    <mergeCell ref="B11:C11"/>
    <mergeCell ref="H11:I11"/>
  </mergeCells>
  <conditionalFormatting sqref="H36">
    <cfRule type="expression" dxfId="6" priority="1">
      <formula>$K$71="mostrar"</formula>
    </cfRule>
  </conditionalFormatting>
  <printOptions horizontalCentered="1"/>
  <pageMargins left="0.70866141732283472" right="0.70866141732283472" top="0.74803149606299213" bottom="0.74803149606299213" header="0.31496062992125984" footer="0.31496062992125984"/>
  <pageSetup scale="73" orientation="portrait" r:id="rId1"/>
  <colBreaks count="1" manualBreakCount="1">
    <brk id="12" max="56"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6D28D-AB25-4585-8F04-399CB7091E0B}">
  <dimension ref="A1:S134"/>
  <sheetViews>
    <sheetView showGridLines="0" showRowColHeaders="0" showRuler="0" showWhiteSpace="0" topLeftCell="A2" zoomScale="130" zoomScaleNormal="130" workbookViewId="0">
      <selection activeCell="J13" sqref="J13:P16"/>
    </sheetView>
  </sheetViews>
  <sheetFormatPr baseColWidth="10" defaultColWidth="0" defaultRowHeight="0" customHeight="1" zeroHeight="1" x14ac:dyDescent="0.25"/>
  <cols>
    <col min="1" max="1" width="4.28515625" customWidth="1"/>
    <col min="2" max="7" width="5.7109375" customWidth="1"/>
    <col min="8" max="8" width="6.5703125" customWidth="1"/>
    <col min="9" max="9" width="1.140625" customWidth="1"/>
    <col min="10" max="16" width="5.7109375" customWidth="1"/>
    <col min="17" max="17" width="4.28515625" customWidth="1"/>
    <col min="18" max="19" width="6.5703125" hidden="1" customWidth="1"/>
    <col min="20" max="16384" width="10.85546875" hidden="1"/>
  </cols>
  <sheetData>
    <row r="1" spans="1:17" ht="15" x14ac:dyDescent="0.25"/>
    <row r="2" spans="1:17" ht="15" x14ac:dyDescent="0.25">
      <c r="A2" s="1"/>
      <c r="B2" s="1"/>
      <c r="C2" s="1"/>
      <c r="D2" s="1"/>
      <c r="E2" s="1"/>
      <c r="F2" s="1"/>
      <c r="G2" s="1"/>
      <c r="H2" s="1"/>
      <c r="I2" s="1"/>
      <c r="J2" s="1"/>
      <c r="K2" s="1"/>
      <c r="L2" s="1"/>
      <c r="M2" s="1"/>
      <c r="N2" s="1"/>
      <c r="O2" s="1"/>
      <c r="P2" s="1"/>
      <c r="Q2" s="1"/>
    </row>
    <row r="3" spans="1:17" ht="15" x14ac:dyDescent="0.25">
      <c r="A3" s="2"/>
      <c r="B3" s="2"/>
      <c r="C3" s="2"/>
      <c r="D3" s="2"/>
      <c r="E3" s="2"/>
      <c r="F3" s="2"/>
      <c r="G3" s="2"/>
      <c r="H3" s="2"/>
      <c r="I3" s="2"/>
      <c r="J3" s="2"/>
      <c r="K3" s="2"/>
      <c r="L3" s="2"/>
      <c r="M3" s="2"/>
      <c r="N3" s="2"/>
      <c r="O3" s="2"/>
      <c r="P3" s="2"/>
      <c r="Q3" s="2"/>
    </row>
    <row r="4" spans="1:17" ht="5.0999999999999996" customHeight="1" x14ac:dyDescent="0.25">
      <c r="A4" s="2"/>
      <c r="B4" s="2"/>
      <c r="C4" s="2"/>
      <c r="D4" s="2"/>
      <c r="E4" s="2"/>
      <c r="F4" s="2"/>
      <c r="G4" s="2"/>
      <c r="H4" s="2"/>
      <c r="I4" s="2"/>
      <c r="J4" s="2"/>
      <c r="K4" s="2"/>
      <c r="L4" s="2"/>
      <c r="M4" s="2"/>
      <c r="N4" s="2"/>
      <c r="O4" s="2"/>
      <c r="P4" s="2"/>
      <c r="Q4" s="2"/>
    </row>
    <row r="5" spans="1:17" ht="15" x14ac:dyDescent="0.25">
      <c r="A5" s="55"/>
      <c r="B5" s="4" t="s">
        <v>125</v>
      </c>
      <c r="C5" s="4"/>
      <c r="D5" s="4"/>
      <c r="E5" s="4"/>
      <c r="F5" s="4"/>
      <c r="G5" s="4"/>
      <c r="H5" s="4"/>
      <c r="I5" s="4"/>
      <c r="J5" s="4"/>
      <c r="K5" s="4"/>
      <c r="L5" s="4"/>
      <c r="M5" s="4"/>
      <c r="N5" s="4"/>
      <c r="O5" s="4"/>
      <c r="P5" s="4"/>
      <c r="Q5" s="55"/>
    </row>
    <row r="6" spans="1:17" ht="5.0999999999999996" customHeight="1" x14ac:dyDescent="0.25">
      <c r="A6" s="2"/>
      <c r="B6" s="2"/>
      <c r="C6" s="2"/>
      <c r="D6" s="2"/>
      <c r="E6" s="2"/>
      <c r="F6" s="2"/>
      <c r="G6" s="2"/>
      <c r="H6" s="2"/>
      <c r="I6" s="2"/>
      <c r="J6" s="2"/>
      <c r="K6" s="2"/>
      <c r="L6" s="2"/>
      <c r="M6" s="2"/>
      <c r="N6" s="2"/>
      <c r="O6" s="2"/>
      <c r="P6" s="2"/>
      <c r="Q6" s="2"/>
    </row>
    <row r="7" spans="1:17" ht="15" customHeight="1" x14ac:dyDescent="0.25">
      <c r="A7" s="2"/>
      <c r="B7" s="94" t="s">
        <v>126</v>
      </c>
      <c r="C7" s="94"/>
      <c r="D7" s="94"/>
      <c r="E7" s="94"/>
      <c r="F7" s="94"/>
      <c r="G7" s="94"/>
      <c r="H7" s="94"/>
      <c r="I7" s="3"/>
      <c r="J7" s="95" t="s">
        <v>127</v>
      </c>
      <c r="K7" s="95"/>
      <c r="L7" s="95"/>
      <c r="M7" s="95"/>
      <c r="N7" s="95"/>
      <c r="O7" s="95"/>
      <c r="P7" s="95"/>
      <c r="Q7" s="2"/>
    </row>
    <row r="8" spans="1:17" ht="15" x14ac:dyDescent="0.25">
      <c r="A8" s="2"/>
      <c r="B8" s="94"/>
      <c r="C8" s="94"/>
      <c r="D8" s="94"/>
      <c r="E8" s="94"/>
      <c r="F8" s="94"/>
      <c r="G8" s="94"/>
      <c r="H8" s="94"/>
      <c r="I8" s="3"/>
      <c r="J8" s="95"/>
      <c r="K8" s="95"/>
      <c r="L8" s="95"/>
      <c r="M8" s="95"/>
      <c r="N8" s="95"/>
      <c r="O8" s="95"/>
      <c r="P8" s="95"/>
      <c r="Q8" s="2"/>
    </row>
    <row r="9" spans="1:17" ht="15" x14ac:dyDescent="0.25">
      <c r="A9" s="2"/>
      <c r="B9" s="94"/>
      <c r="C9" s="94"/>
      <c r="D9" s="94"/>
      <c r="E9" s="94"/>
      <c r="F9" s="94"/>
      <c r="G9" s="94"/>
      <c r="H9" s="94"/>
      <c r="I9" s="3"/>
      <c r="J9" s="95"/>
      <c r="K9" s="95"/>
      <c r="L9" s="95"/>
      <c r="M9" s="95"/>
      <c r="N9" s="95"/>
      <c r="O9" s="95"/>
      <c r="P9" s="95"/>
      <c r="Q9" s="2"/>
    </row>
    <row r="10" spans="1:17" ht="5.0999999999999996" customHeight="1" x14ac:dyDescent="0.25"/>
    <row r="11" spans="1:17" ht="15" x14ac:dyDescent="0.25">
      <c r="A11" s="3"/>
      <c r="B11" s="3"/>
      <c r="C11" s="2"/>
      <c r="D11" s="96" t="s">
        <v>128</v>
      </c>
      <c r="E11" s="96"/>
      <c r="F11" s="96"/>
      <c r="G11" s="97"/>
      <c r="H11" s="97"/>
      <c r="I11" s="97"/>
      <c r="J11" s="97"/>
      <c r="K11" s="97"/>
      <c r="L11" s="98" t="s">
        <v>128</v>
      </c>
      <c r="M11" s="98"/>
      <c r="N11" s="98"/>
      <c r="O11" s="99"/>
      <c r="P11" s="2"/>
      <c r="Q11" s="3"/>
    </row>
    <row r="12" spans="1:17" ht="5.0999999999999996" customHeight="1" x14ac:dyDescent="0.25">
      <c r="A12" s="3"/>
      <c r="B12" s="3"/>
      <c r="C12" s="2"/>
      <c r="D12" s="90"/>
      <c r="E12" s="90"/>
      <c r="F12" s="90"/>
      <c r="G12" s="97"/>
      <c r="H12" s="97"/>
      <c r="I12" s="97"/>
      <c r="J12" s="97"/>
      <c r="K12" s="97"/>
      <c r="L12" s="100"/>
      <c r="M12" s="100"/>
      <c r="N12" s="100"/>
      <c r="O12" s="99"/>
      <c r="P12" s="2"/>
      <c r="Q12" s="3"/>
    </row>
    <row r="13" spans="1:17" ht="15" customHeight="1" x14ac:dyDescent="0.25">
      <c r="A13" s="2"/>
      <c r="C13" s="101" t="s">
        <v>129</v>
      </c>
      <c r="D13" s="2"/>
      <c r="E13" s="2"/>
      <c r="F13" s="2"/>
      <c r="G13" s="2"/>
      <c r="H13" s="97"/>
      <c r="I13" s="97"/>
      <c r="J13" s="102" t="s">
        <v>130</v>
      </c>
      <c r="K13" s="102"/>
      <c r="L13" s="102"/>
      <c r="M13" s="102"/>
      <c r="N13" s="102"/>
      <c r="O13" s="102"/>
      <c r="P13" s="102"/>
      <c r="Q13" s="2"/>
    </row>
    <row r="14" spans="1:17" ht="17.100000000000001" customHeight="1" x14ac:dyDescent="0.25">
      <c r="A14" s="2"/>
      <c r="C14" s="103" t="s">
        <v>131</v>
      </c>
      <c r="D14" s="104"/>
      <c r="E14" s="104"/>
      <c r="F14" s="104"/>
      <c r="G14" s="104"/>
      <c r="H14" s="105"/>
      <c r="I14" s="97"/>
      <c r="J14" s="102"/>
      <c r="K14" s="102"/>
      <c r="L14" s="102"/>
      <c r="M14" s="102"/>
      <c r="N14" s="102"/>
      <c r="O14" s="102"/>
      <c r="P14" s="102"/>
      <c r="Q14" s="2"/>
    </row>
    <row r="15" spans="1:17" ht="17.100000000000001" customHeight="1" x14ac:dyDescent="0.25">
      <c r="A15" s="2"/>
      <c r="C15" s="106" t="s">
        <v>132</v>
      </c>
      <c r="D15" s="104"/>
      <c r="E15" s="104"/>
      <c r="F15" s="104"/>
      <c r="G15" s="104"/>
      <c r="H15" s="107"/>
      <c r="I15" s="31"/>
      <c r="J15" s="102"/>
      <c r="K15" s="102"/>
      <c r="L15" s="102"/>
      <c r="M15" s="102"/>
      <c r="N15" s="102"/>
      <c r="O15" s="102"/>
      <c r="P15" s="102"/>
      <c r="Q15" s="2"/>
    </row>
    <row r="16" spans="1:17" ht="4.5" customHeight="1" x14ac:dyDescent="0.25">
      <c r="C16" s="2"/>
      <c r="D16" s="2"/>
      <c r="E16" s="2"/>
      <c r="F16" s="2"/>
      <c r="G16" s="31"/>
      <c r="H16" s="31"/>
      <c r="I16" s="31"/>
      <c r="J16" s="108"/>
      <c r="K16" s="108"/>
      <c r="L16" s="108"/>
      <c r="M16" s="108"/>
      <c r="N16" s="108"/>
      <c r="O16" s="108"/>
      <c r="P16" s="108"/>
    </row>
    <row r="17" spans="2:16" s="114" customFormat="1" ht="12.75" customHeight="1" x14ac:dyDescent="0.2">
      <c r="B17" s="109" t="s">
        <v>133</v>
      </c>
      <c r="C17" s="110"/>
      <c r="D17" s="110"/>
      <c r="E17" s="110"/>
      <c r="F17" s="111"/>
      <c r="G17" s="112"/>
      <c r="H17" s="112"/>
      <c r="I17" s="112"/>
      <c r="J17" s="113" t="s">
        <v>134</v>
      </c>
      <c r="K17" s="113"/>
      <c r="L17" s="113"/>
      <c r="M17" s="113"/>
      <c r="N17" s="113"/>
      <c r="O17" s="113"/>
      <c r="P17" s="113"/>
    </row>
    <row r="18" spans="2:16" s="114" customFormat="1" ht="12.75" x14ac:dyDescent="0.2">
      <c r="B18" s="114" t="s">
        <v>135</v>
      </c>
      <c r="C18" s="110"/>
      <c r="D18" s="110"/>
      <c r="E18" s="110"/>
      <c r="F18" s="112"/>
      <c r="G18" s="112"/>
      <c r="H18" s="112"/>
      <c r="I18" s="112"/>
      <c r="J18" s="113"/>
      <c r="K18" s="113"/>
      <c r="L18" s="113"/>
      <c r="M18" s="113"/>
      <c r="N18" s="113"/>
      <c r="O18" s="113"/>
      <c r="P18" s="113"/>
    </row>
    <row r="19" spans="2:16" s="114" customFormat="1" ht="15" customHeight="1" x14ac:dyDescent="0.25">
      <c r="B19" s="114" t="s">
        <v>136</v>
      </c>
      <c r="C19" s="115"/>
      <c r="D19" s="115"/>
      <c r="E19" s="115"/>
      <c r="F19" s="115"/>
      <c r="G19" s="115"/>
      <c r="H19" s="115"/>
      <c r="I19" s="116"/>
      <c r="J19" s="113"/>
      <c r="K19" s="113"/>
      <c r="L19" s="113"/>
      <c r="M19" s="113"/>
      <c r="N19" s="113"/>
      <c r="O19" s="113"/>
      <c r="P19" s="113"/>
    </row>
    <row r="20" spans="2:16" s="114" customFormat="1" ht="14.25" x14ac:dyDescent="0.25">
      <c r="B20" s="117" t="str">
        <f>IF(N71="mostrar","those aren’t. Those are my small earrings.","")</f>
        <v/>
      </c>
      <c r="C20" s="117"/>
      <c r="D20" s="117"/>
      <c r="E20" s="117"/>
      <c r="F20" s="117"/>
      <c r="G20" s="117"/>
      <c r="H20" s="117"/>
      <c r="I20" s="116"/>
      <c r="J20" s="116"/>
      <c r="K20" s="112"/>
      <c r="L20" s="112"/>
      <c r="M20" s="112"/>
      <c r="N20" s="112"/>
      <c r="O20" s="116"/>
    </row>
    <row r="21" spans="2:16" s="114" customFormat="1" ht="5.0999999999999996" customHeight="1" x14ac:dyDescent="0.2">
      <c r="B21" s="118"/>
      <c r="I21" s="116"/>
      <c r="J21" s="116"/>
      <c r="K21" s="112"/>
      <c r="L21" s="112"/>
      <c r="M21" s="112"/>
      <c r="N21" s="112"/>
      <c r="O21" s="116"/>
    </row>
    <row r="22" spans="2:16" s="114" customFormat="1" ht="12.75" x14ac:dyDescent="0.2">
      <c r="B22" s="109" t="s">
        <v>137</v>
      </c>
      <c r="C22" s="116"/>
      <c r="D22" s="116"/>
      <c r="E22" s="116"/>
      <c r="F22" s="116"/>
      <c r="G22" s="116"/>
      <c r="H22" s="116"/>
      <c r="I22" s="116"/>
      <c r="J22" s="109" t="s">
        <v>138</v>
      </c>
      <c r="K22" s="116"/>
      <c r="L22" s="112"/>
      <c r="M22" s="112"/>
      <c r="N22" s="112"/>
      <c r="O22" s="112"/>
      <c r="P22" s="116"/>
    </row>
    <row r="23" spans="2:16" s="114" customFormat="1" ht="14.25" customHeight="1" x14ac:dyDescent="0.25">
      <c r="B23" s="114" t="s">
        <v>139</v>
      </c>
      <c r="C23" s="116"/>
      <c r="D23" s="116"/>
      <c r="E23" s="116"/>
      <c r="F23" s="116"/>
      <c r="G23" s="116"/>
      <c r="H23" s="116"/>
      <c r="I23" s="116"/>
      <c r="J23" s="115"/>
      <c r="K23" s="115"/>
      <c r="L23" s="115"/>
      <c r="M23" s="115"/>
      <c r="N23" s="115"/>
      <c r="O23" s="115"/>
      <c r="P23" s="115"/>
    </row>
    <row r="24" spans="2:16" s="114" customFormat="1" ht="14.25" x14ac:dyDescent="0.25">
      <c r="B24" s="114" t="s">
        <v>136</v>
      </c>
      <c r="C24" s="115"/>
      <c r="D24" s="115"/>
      <c r="E24" s="115"/>
      <c r="F24" s="115"/>
      <c r="G24" s="115"/>
      <c r="H24" s="115"/>
      <c r="I24" s="116"/>
      <c r="J24" s="119" t="str">
        <f>IF(N71="mostrar","How much is this watch?","")</f>
        <v/>
      </c>
      <c r="K24" s="119"/>
      <c r="L24" s="119"/>
      <c r="M24" s="119"/>
      <c r="N24" s="119"/>
      <c r="O24" s="119"/>
      <c r="P24" s="119"/>
    </row>
    <row r="25" spans="2:16" s="114" customFormat="1" ht="14.25" customHeight="1" x14ac:dyDescent="0.25">
      <c r="B25" s="117" t="str">
        <f>IF(N71="mostrar","those aren’t. Those are my quiet neighbors.","")</f>
        <v/>
      </c>
      <c r="C25" s="117"/>
      <c r="D25" s="117"/>
      <c r="E25" s="117"/>
      <c r="F25" s="117"/>
      <c r="G25" s="117"/>
      <c r="H25" s="117"/>
      <c r="I25" s="116"/>
      <c r="J25" s="34"/>
      <c r="K25" s="34"/>
      <c r="L25" s="34"/>
      <c r="M25" s="34"/>
      <c r="N25" s="34"/>
      <c r="O25" s="34"/>
      <c r="P25" s="34"/>
    </row>
    <row r="26" spans="2:16" s="114" customFormat="1" ht="5.0999999999999996" customHeight="1" x14ac:dyDescent="0.25">
      <c r="B26" s="118"/>
      <c r="I26" s="116"/>
      <c r="J26" s="34"/>
      <c r="K26" s="34"/>
      <c r="L26" s="34"/>
      <c r="M26" s="34"/>
      <c r="N26" s="34"/>
      <c r="O26" s="34"/>
      <c r="P26" s="34"/>
    </row>
    <row r="27" spans="2:16" s="114" customFormat="1" ht="14.25" customHeight="1" x14ac:dyDescent="0.2">
      <c r="B27" s="109" t="s">
        <v>140</v>
      </c>
      <c r="C27" s="116"/>
      <c r="D27" s="116"/>
      <c r="E27" s="116"/>
      <c r="F27" s="116"/>
      <c r="G27" s="116"/>
      <c r="H27" s="116"/>
      <c r="I27" s="116"/>
      <c r="J27" s="120" t="s">
        <v>141</v>
      </c>
      <c r="K27" s="116"/>
      <c r="L27" s="112"/>
      <c r="M27" s="112"/>
      <c r="N27" s="112"/>
      <c r="O27" s="112"/>
      <c r="P27" s="116"/>
    </row>
    <row r="28" spans="2:16" s="114" customFormat="1" ht="14.25" customHeight="1" x14ac:dyDescent="0.25">
      <c r="B28" s="114" t="s">
        <v>142</v>
      </c>
      <c r="C28" s="116"/>
      <c r="D28" s="116"/>
      <c r="E28" s="116"/>
      <c r="F28" s="116"/>
      <c r="G28" s="116"/>
      <c r="H28" s="116"/>
      <c r="I28" s="116"/>
      <c r="J28" s="115"/>
      <c r="K28" s="115"/>
      <c r="L28" s="115"/>
      <c r="M28" s="115"/>
      <c r="N28" s="115"/>
      <c r="O28" s="115"/>
      <c r="P28" s="115"/>
    </row>
    <row r="29" spans="2:16" s="114" customFormat="1" ht="14.25" x14ac:dyDescent="0.25">
      <c r="B29" s="114" t="s">
        <v>136</v>
      </c>
      <c r="C29" s="115"/>
      <c r="D29" s="115"/>
      <c r="E29" s="115"/>
      <c r="F29" s="115"/>
      <c r="G29" s="115"/>
      <c r="H29" s="115"/>
      <c r="I29" s="116"/>
      <c r="J29" s="119" t="str">
        <f>IF(N71="mostrar","How much are those cushions?.","")</f>
        <v/>
      </c>
      <c r="K29" s="119"/>
      <c r="L29" s="119"/>
      <c r="M29" s="119"/>
      <c r="N29" s="119"/>
      <c r="O29" s="119"/>
      <c r="P29" s="119"/>
    </row>
    <row r="30" spans="2:16" s="114" customFormat="1" ht="14.25" customHeight="1" x14ac:dyDescent="0.25">
      <c r="B30" s="117" t="str">
        <f>IF(N71="mostrar","this isn’t. This is his cheap watch.","")</f>
        <v/>
      </c>
      <c r="C30" s="117"/>
      <c r="D30" s="117"/>
      <c r="E30" s="117"/>
      <c r="F30" s="117"/>
      <c r="G30" s="117"/>
      <c r="H30" s="117"/>
      <c r="I30" s="116"/>
      <c r="J30" s="34"/>
      <c r="K30" s="34"/>
      <c r="L30" s="34"/>
      <c r="M30" s="34"/>
      <c r="N30" s="34"/>
      <c r="O30" s="34"/>
      <c r="P30" s="34"/>
    </row>
    <row r="31" spans="2:16" s="114" customFormat="1" ht="5.0999999999999996" customHeight="1" x14ac:dyDescent="0.25">
      <c r="B31" s="118"/>
      <c r="I31" s="116"/>
      <c r="J31" s="34"/>
      <c r="K31" s="34"/>
      <c r="L31" s="34"/>
      <c r="M31" s="34"/>
      <c r="N31" s="34"/>
      <c r="O31" s="34"/>
      <c r="P31" s="34"/>
    </row>
    <row r="32" spans="2:16" s="114" customFormat="1" ht="12.75" x14ac:dyDescent="0.2">
      <c r="B32" s="109" t="s">
        <v>143</v>
      </c>
      <c r="C32" s="116"/>
      <c r="D32" s="116"/>
      <c r="E32" s="116"/>
      <c r="F32" s="116"/>
      <c r="G32" s="116"/>
      <c r="H32" s="116"/>
      <c r="I32" s="116"/>
      <c r="J32" s="114" t="s">
        <v>144</v>
      </c>
      <c r="K32" s="116"/>
      <c r="L32" s="112"/>
      <c r="M32" s="112"/>
      <c r="N32" s="112"/>
      <c r="O32" s="112"/>
      <c r="P32" s="116"/>
    </row>
    <row r="33" spans="1:17" s="114" customFormat="1" ht="14.25" customHeight="1" x14ac:dyDescent="0.25">
      <c r="B33" s="114" t="s">
        <v>145</v>
      </c>
      <c r="C33" s="121"/>
      <c r="D33" s="121"/>
      <c r="E33" s="121"/>
      <c r="F33" s="121"/>
      <c r="G33" s="112"/>
      <c r="H33" s="112"/>
      <c r="I33" s="112"/>
      <c r="J33" s="115"/>
      <c r="K33" s="115"/>
      <c r="L33" s="115"/>
      <c r="M33" s="115"/>
      <c r="N33" s="115"/>
      <c r="O33" s="115"/>
      <c r="P33" s="115"/>
    </row>
    <row r="34" spans="1:17" s="114" customFormat="1" ht="14.25" customHeight="1" x14ac:dyDescent="0.25">
      <c r="A34" s="120"/>
      <c r="B34" s="114" t="s">
        <v>136</v>
      </c>
      <c r="C34" s="115"/>
      <c r="D34" s="115"/>
      <c r="E34" s="115"/>
      <c r="F34" s="115"/>
      <c r="G34" s="115"/>
      <c r="H34" s="115"/>
      <c r="I34" s="112"/>
      <c r="J34" s="119" t="str">
        <f>IF(N71="mostrar","How much is this blue shirt?.","")</f>
        <v/>
      </c>
      <c r="K34" s="119"/>
      <c r="L34" s="119"/>
      <c r="M34" s="119"/>
      <c r="N34" s="119"/>
      <c r="O34" s="119"/>
      <c r="P34" s="119"/>
    </row>
    <row r="35" spans="1:17" s="114" customFormat="1" ht="15" customHeight="1" x14ac:dyDescent="0.25">
      <c r="A35" s="120"/>
      <c r="B35" s="117" t="str">
        <f>IF(N71="mostrar","these aren’t. These are the difficult questions.","")</f>
        <v/>
      </c>
      <c r="C35" s="117"/>
      <c r="D35" s="117"/>
      <c r="E35" s="117"/>
      <c r="F35" s="117"/>
      <c r="G35" s="117"/>
      <c r="H35" s="117"/>
      <c r="I35" s="112"/>
      <c r="J35" s="34"/>
      <c r="K35" s="34"/>
      <c r="L35" s="34"/>
      <c r="M35" s="34"/>
      <c r="N35" s="34"/>
      <c r="O35" s="34"/>
      <c r="P35" s="34"/>
    </row>
    <row r="36" spans="1:17" s="114" customFormat="1" ht="5.0999999999999996" customHeight="1" x14ac:dyDescent="0.25">
      <c r="B36" s="118"/>
      <c r="I36" s="116"/>
      <c r="J36" s="34"/>
      <c r="K36" s="34"/>
      <c r="L36" s="34"/>
      <c r="M36" s="34"/>
      <c r="N36" s="34"/>
      <c r="O36" s="34"/>
      <c r="P36" s="34"/>
    </row>
    <row r="37" spans="1:17" s="114" customFormat="1" ht="12.75" x14ac:dyDescent="0.2">
      <c r="B37" s="109" t="s">
        <v>146</v>
      </c>
      <c r="C37" s="121"/>
      <c r="D37" s="121"/>
      <c r="E37" s="121"/>
      <c r="F37" s="121"/>
      <c r="G37" s="112"/>
      <c r="H37" s="112"/>
      <c r="I37" s="112"/>
      <c r="J37" s="114" t="s">
        <v>147</v>
      </c>
      <c r="K37" s="116"/>
      <c r="L37" s="112"/>
      <c r="M37" s="112"/>
      <c r="N37" s="112"/>
      <c r="O37" s="112"/>
      <c r="P37" s="122"/>
    </row>
    <row r="38" spans="1:17" s="114" customFormat="1" ht="14.25" customHeight="1" x14ac:dyDescent="0.2">
      <c r="B38" s="114" t="s">
        <v>148</v>
      </c>
      <c r="C38" s="121"/>
      <c r="D38" s="121"/>
      <c r="E38" s="121"/>
      <c r="F38" s="121"/>
      <c r="G38" s="112"/>
      <c r="H38" s="112"/>
      <c r="I38" s="112"/>
      <c r="J38" s="123"/>
      <c r="K38" s="123"/>
      <c r="L38" s="123"/>
      <c r="M38" s="123"/>
      <c r="N38" s="123"/>
      <c r="O38" s="123"/>
      <c r="P38" s="123"/>
    </row>
    <row r="39" spans="1:17" s="114" customFormat="1" ht="14.25" x14ac:dyDescent="0.25">
      <c r="B39" s="114" t="s">
        <v>149</v>
      </c>
      <c r="C39" s="123"/>
      <c r="D39" s="123"/>
      <c r="E39" s="123"/>
      <c r="F39" s="123"/>
      <c r="G39" s="123"/>
      <c r="H39" s="123"/>
      <c r="I39" s="116"/>
      <c r="J39" s="119" t="str">
        <f>IF(N71="mostrar","How much is that big tv?","")</f>
        <v/>
      </c>
      <c r="K39" s="119"/>
      <c r="L39" s="119"/>
      <c r="M39" s="119"/>
      <c r="N39" s="119"/>
      <c r="O39" s="119"/>
      <c r="P39" s="119"/>
    </row>
    <row r="40" spans="1:17" s="114" customFormat="1" ht="14.25" x14ac:dyDescent="0.25">
      <c r="B40" s="117" t="str">
        <f>IF(N71="mostrar","that isn’t. That’s my thin friend.","")</f>
        <v/>
      </c>
      <c r="C40" s="117"/>
      <c r="D40" s="117"/>
      <c r="E40" s="117"/>
      <c r="F40" s="117"/>
      <c r="G40" s="117"/>
      <c r="H40" s="117"/>
      <c r="I40" s="116"/>
      <c r="J40" s="116"/>
      <c r="K40" s="112"/>
      <c r="L40" s="112"/>
      <c r="M40" s="112"/>
      <c r="N40" s="112"/>
      <c r="O40" s="116"/>
      <c r="Q40" s="120"/>
    </row>
    <row r="41" spans="1:17" s="114" customFormat="1" ht="5.0999999999999996" customHeight="1" x14ac:dyDescent="0.2">
      <c r="B41" s="118"/>
      <c r="I41" s="116"/>
      <c r="J41" s="116"/>
      <c r="K41" s="112"/>
      <c r="L41" s="112"/>
      <c r="M41" s="112"/>
      <c r="N41" s="112"/>
      <c r="O41" s="116"/>
    </row>
    <row r="42" spans="1:17" s="114" customFormat="1" ht="14.25" customHeight="1" x14ac:dyDescent="0.2">
      <c r="B42" s="109" t="s">
        <v>150</v>
      </c>
      <c r="C42" s="116"/>
      <c r="D42" s="116"/>
      <c r="E42" s="116"/>
      <c r="F42" s="116"/>
      <c r="G42" s="116"/>
      <c r="H42" s="116"/>
      <c r="I42" s="116"/>
      <c r="J42" s="122" t="s">
        <v>151</v>
      </c>
      <c r="K42" s="112"/>
      <c r="L42" s="121"/>
      <c r="M42" s="121"/>
      <c r="N42" s="121"/>
      <c r="O42" s="121"/>
      <c r="P42" s="121"/>
      <c r="Q42" s="120"/>
    </row>
    <row r="43" spans="1:17" s="114" customFormat="1" ht="14.25" x14ac:dyDescent="0.2">
      <c r="B43" s="114" t="s">
        <v>152</v>
      </c>
      <c r="C43" s="116"/>
      <c r="D43" s="116"/>
      <c r="E43" s="116"/>
      <c r="F43" s="116"/>
      <c r="G43" s="116"/>
      <c r="H43" s="116"/>
      <c r="I43" s="116"/>
      <c r="J43" s="123"/>
      <c r="K43" s="123"/>
      <c r="L43" s="123"/>
      <c r="M43" s="123"/>
      <c r="N43" s="123"/>
      <c r="O43" s="123"/>
      <c r="P43" s="123"/>
    </row>
    <row r="44" spans="1:17" s="114" customFormat="1" ht="14.25" customHeight="1" x14ac:dyDescent="0.25">
      <c r="B44" s="114" t="s">
        <v>149</v>
      </c>
      <c r="C44" s="123"/>
      <c r="D44" s="123"/>
      <c r="E44" s="123"/>
      <c r="F44" s="123"/>
      <c r="G44" s="123"/>
      <c r="H44" s="123"/>
      <c r="I44" s="116"/>
      <c r="J44" s="119" t="str">
        <f>IF(N71="mostrar","How much is this cell phone?","")</f>
        <v/>
      </c>
      <c r="K44" s="119"/>
      <c r="L44" s="119"/>
      <c r="M44" s="119"/>
      <c r="N44" s="119"/>
      <c r="O44" s="119"/>
      <c r="P44" s="119"/>
    </row>
    <row r="45" spans="1:17" s="114" customFormat="1" ht="14.25" customHeight="1" x14ac:dyDescent="0.25">
      <c r="B45" s="117" t="str">
        <f>IF(N71="mostrar","those aren’t. Those are her ugly flowers.","")</f>
        <v/>
      </c>
      <c r="C45" s="117"/>
      <c r="D45" s="117"/>
      <c r="E45" s="117"/>
      <c r="F45" s="117"/>
      <c r="G45" s="117"/>
      <c r="H45" s="117"/>
      <c r="I45" s="116"/>
      <c r="J45" s="34"/>
      <c r="K45" s="34"/>
      <c r="L45" s="34"/>
      <c r="M45" s="34"/>
      <c r="N45" s="34"/>
      <c r="O45" s="34"/>
      <c r="P45" s="34"/>
    </row>
    <row r="46" spans="1:17" s="114" customFormat="1" ht="5.0999999999999996" customHeight="1" x14ac:dyDescent="0.25">
      <c r="B46" s="118"/>
      <c r="I46" s="116"/>
      <c r="J46" s="34"/>
      <c r="K46" s="34"/>
      <c r="L46" s="34"/>
      <c r="M46" s="34"/>
      <c r="N46" s="34"/>
      <c r="O46" s="34"/>
      <c r="P46" s="34"/>
    </row>
    <row r="47" spans="1:17" s="114" customFormat="1" ht="12.75" x14ac:dyDescent="0.2">
      <c r="B47" s="109" t="s">
        <v>153</v>
      </c>
      <c r="C47" s="116"/>
      <c r="D47" s="116"/>
      <c r="E47" s="116"/>
      <c r="F47" s="116"/>
      <c r="G47" s="112"/>
      <c r="H47" s="112"/>
      <c r="I47" s="112"/>
      <c r="J47" s="112"/>
      <c r="K47" s="124" t="s">
        <v>154</v>
      </c>
      <c r="L47" s="124"/>
      <c r="M47" s="124"/>
      <c r="N47" s="124"/>
      <c r="O47" s="124"/>
    </row>
    <row r="48" spans="1:17" s="114" customFormat="1" ht="12.75" x14ac:dyDescent="0.2">
      <c r="B48" s="122" t="s">
        <v>155</v>
      </c>
      <c r="C48" s="116"/>
      <c r="D48" s="116"/>
      <c r="E48" s="116"/>
      <c r="F48" s="116"/>
      <c r="G48" s="112"/>
      <c r="H48" s="112"/>
      <c r="I48" s="112"/>
      <c r="J48" s="125" t="s">
        <v>156</v>
      </c>
      <c r="K48" s="125"/>
      <c r="L48" s="125"/>
      <c r="M48" s="125"/>
      <c r="N48" s="125"/>
      <c r="O48" s="125"/>
      <c r="P48" s="125"/>
    </row>
    <row r="49" spans="1:17" s="114" customFormat="1" ht="15" customHeight="1" x14ac:dyDescent="0.2">
      <c r="B49" s="114" t="s">
        <v>149</v>
      </c>
      <c r="C49" s="123"/>
      <c r="D49" s="123"/>
      <c r="E49" s="123"/>
      <c r="F49" s="123"/>
      <c r="G49" s="123"/>
      <c r="H49" s="123"/>
      <c r="I49" s="112"/>
      <c r="J49" s="125"/>
      <c r="K49" s="125"/>
      <c r="L49" s="125"/>
      <c r="M49" s="125"/>
      <c r="N49" s="125"/>
      <c r="O49" s="125"/>
      <c r="P49" s="125"/>
    </row>
    <row r="50" spans="1:17" s="114" customFormat="1" ht="15" customHeight="1" x14ac:dyDescent="0.25">
      <c r="B50" s="117" t="str">
        <f>IF(N71="mostrar","that isn’t. That man is old.","")</f>
        <v/>
      </c>
      <c r="C50" s="117"/>
      <c r="D50" s="117"/>
      <c r="E50" s="117"/>
      <c r="F50" s="117"/>
      <c r="G50" s="117"/>
      <c r="H50" s="117"/>
      <c r="I50" s="112"/>
      <c r="J50" s="125"/>
      <c r="K50" s="125"/>
      <c r="L50" s="125"/>
      <c r="M50" s="125"/>
      <c r="N50" s="125"/>
      <c r="O50" s="125"/>
      <c r="P50" s="125"/>
    </row>
    <row r="51" spans="1:17" s="114" customFormat="1" ht="5.0999999999999996" customHeight="1" x14ac:dyDescent="0.2">
      <c r="B51" s="118"/>
      <c r="I51" s="116"/>
      <c r="J51" s="125"/>
      <c r="K51" s="125"/>
      <c r="L51" s="125"/>
      <c r="M51" s="125"/>
      <c r="N51" s="125"/>
      <c r="O51" s="125"/>
      <c r="P51" s="125"/>
    </row>
    <row r="52" spans="1:17" s="114" customFormat="1" ht="15" customHeight="1" x14ac:dyDescent="0.2">
      <c r="B52" s="109" t="s">
        <v>157</v>
      </c>
      <c r="C52" s="116"/>
      <c r="D52" s="116"/>
      <c r="E52" s="116"/>
      <c r="F52" s="116"/>
      <c r="G52" s="112"/>
      <c r="H52" s="112"/>
      <c r="I52" s="112"/>
      <c r="J52" s="125"/>
      <c r="K52" s="125"/>
      <c r="L52" s="125"/>
      <c r="M52" s="125"/>
      <c r="N52" s="125"/>
      <c r="O52" s="125"/>
      <c r="P52" s="125"/>
    </row>
    <row r="53" spans="1:17" s="114" customFormat="1" ht="14.25" customHeight="1" x14ac:dyDescent="0.2">
      <c r="B53" s="114" t="s">
        <v>158</v>
      </c>
      <c r="C53" s="116"/>
      <c r="D53" s="116"/>
      <c r="E53" s="116"/>
      <c r="F53" s="116"/>
      <c r="G53" s="116"/>
      <c r="H53" s="116"/>
      <c r="I53" s="116"/>
      <c r="J53" s="125"/>
      <c r="K53" s="125"/>
      <c r="L53" s="125"/>
      <c r="M53" s="125"/>
      <c r="N53" s="125"/>
      <c r="O53" s="125"/>
      <c r="P53" s="125"/>
    </row>
    <row r="54" spans="1:17" s="114" customFormat="1" ht="15" customHeight="1" x14ac:dyDescent="0.2">
      <c r="B54" s="114" t="s">
        <v>149</v>
      </c>
      <c r="C54" s="123"/>
      <c r="D54" s="123"/>
      <c r="E54" s="123"/>
      <c r="F54" s="123"/>
      <c r="G54" s="123"/>
      <c r="H54" s="123"/>
      <c r="I54" s="116"/>
      <c r="J54" s="125"/>
      <c r="K54" s="125"/>
      <c r="L54" s="125"/>
      <c r="M54" s="125"/>
      <c r="N54" s="125"/>
      <c r="O54" s="125"/>
      <c r="P54" s="125"/>
    </row>
    <row r="55" spans="1:17" s="114" customFormat="1" ht="15" customHeight="1" x14ac:dyDescent="0.25">
      <c r="A55" s="126"/>
      <c r="B55" s="117" t="str">
        <f>IF(N71="mostrar","those aren’t. Those people are married.","")</f>
        <v/>
      </c>
      <c r="C55" s="117"/>
      <c r="D55" s="117"/>
      <c r="E55" s="117"/>
      <c r="F55" s="117"/>
      <c r="G55" s="117"/>
      <c r="H55" s="117"/>
      <c r="I55" s="126"/>
      <c r="J55" s="127"/>
      <c r="K55" s="127"/>
      <c r="L55" s="127"/>
      <c r="M55" s="127"/>
      <c r="N55" s="127"/>
      <c r="O55" s="127"/>
      <c r="P55" s="127"/>
    </row>
    <row r="56" spans="1:17" s="114" customFormat="1" ht="5.0999999999999996" customHeight="1" x14ac:dyDescent="0.2">
      <c r="B56" s="118"/>
      <c r="I56" s="116"/>
      <c r="J56" s="127"/>
      <c r="K56" s="127"/>
      <c r="L56" s="127"/>
      <c r="M56" s="127"/>
      <c r="N56" s="127"/>
      <c r="O56" s="127"/>
      <c r="P56" s="127"/>
    </row>
    <row r="57" spans="1:17" s="114" customFormat="1" ht="15" customHeight="1" x14ac:dyDescent="0.2">
      <c r="A57" s="126"/>
      <c r="B57" s="128" t="s">
        <v>159</v>
      </c>
      <c r="C57" s="116"/>
      <c r="D57" s="116"/>
      <c r="E57" s="116"/>
      <c r="F57" s="116"/>
      <c r="G57" s="116"/>
      <c r="H57" s="116"/>
      <c r="I57" s="126"/>
      <c r="J57" s="127"/>
      <c r="K57" s="127"/>
      <c r="L57" s="127"/>
      <c r="M57" s="127"/>
      <c r="N57" s="127"/>
      <c r="O57" s="127"/>
      <c r="P57" s="127"/>
    </row>
    <row r="58" spans="1:17" s="114" customFormat="1" ht="15" customHeight="1" x14ac:dyDescent="0.2">
      <c r="B58" s="114" t="s">
        <v>160</v>
      </c>
      <c r="C58" s="116"/>
      <c r="D58" s="116"/>
      <c r="E58" s="116"/>
      <c r="F58" s="116"/>
      <c r="G58" s="116"/>
      <c r="H58" s="116"/>
      <c r="I58" s="116"/>
      <c r="J58" s="127"/>
      <c r="K58" s="127"/>
      <c r="L58" s="127"/>
      <c r="M58" s="127"/>
      <c r="N58" s="127"/>
      <c r="O58" s="127"/>
      <c r="P58" s="127"/>
    </row>
    <row r="59" spans="1:17" s="114" customFormat="1" ht="14.25" customHeight="1" x14ac:dyDescent="0.2">
      <c r="B59" s="114" t="s">
        <v>149</v>
      </c>
      <c r="C59" s="123"/>
      <c r="D59" s="123"/>
      <c r="E59" s="123"/>
      <c r="F59" s="123"/>
      <c r="G59" s="123"/>
      <c r="H59" s="123"/>
      <c r="I59" s="112"/>
      <c r="J59" s="127"/>
      <c r="K59" s="127"/>
      <c r="L59" s="127"/>
      <c r="M59" s="127"/>
      <c r="N59" s="127"/>
      <c r="O59" s="127"/>
      <c r="P59" s="127"/>
    </row>
    <row r="60" spans="1:17" s="114" customFormat="1" ht="14.25" x14ac:dyDescent="0.25">
      <c r="B60" s="117" t="str">
        <f>IF(N71="mostrar","those aren’t. Those houses are small.","")</f>
        <v/>
      </c>
      <c r="C60" s="117"/>
      <c r="D60" s="117"/>
      <c r="E60" s="117"/>
      <c r="F60" s="117"/>
      <c r="G60" s="117"/>
      <c r="H60" s="117"/>
      <c r="I60" s="112"/>
      <c r="J60" s="127"/>
      <c r="K60" s="127"/>
      <c r="L60" s="127"/>
      <c r="M60" s="127"/>
      <c r="N60" s="127"/>
      <c r="O60" s="127"/>
      <c r="P60" s="127"/>
    </row>
    <row r="61" spans="1:17" s="114" customFormat="1" ht="5.0999999999999996" customHeight="1" x14ac:dyDescent="0.2">
      <c r="B61" s="118"/>
      <c r="I61" s="116"/>
      <c r="J61" s="127"/>
      <c r="K61" s="127"/>
      <c r="L61" s="127"/>
      <c r="M61" s="127"/>
      <c r="N61" s="127"/>
      <c r="O61" s="127"/>
      <c r="P61" s="127"/>
    </row>
    <row r="62" spans="1:17" s="114" customFormat="1" ht="12.75" customHeight="1" x14ac:dyDescent="0.2">
      <c r="B62" s="128" t="s">
        <v>161</v>
      </c>
      <c r="C62" s="116"/>
      <c r="D62" s="116"/>
      <c r="E62" s="116"/>
      <c r="F62" s="116"/>
      <c r="G62" s="112"/>
      <c r="H62" s="112"/>
      <c r="I62" s="112"/>
      <c r="J62" s="127"/>
      <c r="K62" s="127"/>
      <c r="L62" s="127"/>
      <c r="M62" s="127"/>
      <c r="N62" s="127"/>
      <c r="O62" s="127"/>
      <c r="P62" s="127"/>
      <c r="Q62" s="126"/>
    </row>
    <row r="63" spans="1:17" s="114" customFormat="1" ht="15" customHeight="1" x14ac:dyDescent="0.2">
      <c r="B63" s="114" t="s">
        <v>162</v>
      </c>
      <c r="C63" s="116"/>
      <c r="D63" s="116"/>
      <c r="E63" s="116"/>
      <c r="F63" s="116"/>
      <c r="G63" s="112"/>
      <c r="H63" s="112"/>
      <c r="I63" s="129"/>
      <c r="J63" s="130" t="s">
        <v>163</v>
      </c>
      <c r="K63" s="130"/>
      <c r="L63" s="130"/>
      <c r="M63" s="130"/>
      <c r="N63" s="130"/>
      <c r="O63" s="130"/>
      <c r="P63" s="130"/>
      <c r="Q63" s="126"/>
    </row>
    <row r="64" spans="1:17" s="114" customFormat="1" ht="14.25" x14ac:dyDescent="0.25">
      <c r="B64" s="114" t="s">
        <v>149</v>
      </c>
      <c r="C64" s="131"/>
      <c r="D64" s="131"/>
      <c r="E64" s="131"/>
      <c r="F64" s="131"/>
      <c r="G64" s="131"/>
      <c r="H64" s="131"/>
      <c r="I64" s="129"/>
      <c r="J64" s="130"/>
      <c r="K64" s="130"/>
      <c r="L64" s="130"/>
      <c r="M64" s="130"/>
      <c r="N64" s="130"/>
      <c r="O64" s="130"/>
      <c r="P64" s="130"/>
    </row>
    <row r="65" spans="1:17" s="114" customFormat="1" ht="14.25" x14ac:dyDescent="0.25">
      <c r="B65" s="117" t="str">
        <f>IF(N71="mostrar","this isn’t. This restaurant is expensive.","")</f>
        <v/>
      </c>
      <c r="C65" s="117"/>
      <c r="D65" s="117"/>
      <c r="E65" s="117"/>
      <c r="F65" s="117"/>
      <c r="G65" s="117"/>
      <c r="H65" s="117"/>
      <c r="I65" s="112"/>
      <c r="J65" s="130"/>
      <c r="K65" s="130"/>
      <c r="L65" s="130"/>
      <c r="M65" s="130"/>
      <c r="N65" s="130"/>
      <c r="O65" s="130"/>
      <c r="P65" s="130"/>
    </row>
    <row r="66" spans="1:17" s="114" customFormat="1" ht="3.75" customHeight="1" x14ac:dyDescent="0.2">
      <c r="A66" s="112"/>
      <c r="B66" s="126"/>
      <c r="C66" s="126"/>
      <c r="D66" s="126"/>
      <c r="E66" s="126"/>
      <c r="F66" s="126"/>
      <c r="G66" s="126"/>
      <c r="H66" s="126"/>
      <c r="I66" s="132"/>
      <c r="J66" s="130"/>
      <c r="K66" s="130"/>
      <c r="L66" s="130"/>
      <c r="M66" s="130"/>
      <c r="N66" s="130"/>
      <c r="O66" s="130"/>
      <c r="P66" s="130"/>
    </row>
    <row r="67" spans="1:17" s="114" customFormat="1" ht="14.25" customHeight="1" x14ac:dyDescent="0.2">
      <c r="A67" s="112"/>
      <c r="B67" s="126"/>
      <c r="C67" s="126"/>
      <c r="D67" s="126"/>
      <c r="E67" s="126"/>
      <c r="F67" s="126"/>
      <c r="G67" s="126"/>
      <c r="H67" s="126"/>
      <c r="I67" s="132"/>
      <c r="J67" s="130"/>
      <c r="K67" s="130"/>
      <c r="L67" s="130"/>
      <c r="M67" s="130"/>
      <c r="N67" s="130"/>
      <c r="O67" s="130"/>
      <c r="P67" s="130"/>
    </row>
    <row r="68" spans="1:17" ht="14.25" customHeight="1" x14ac:dyDescent="0.25">
      <c r="C68" s="133"/>
      <c r="D68" s="133"/>
      <c r="E68" s="133"/>
      <c r="F68" s="133"/>
      <c r="G68" s="133"/>
      <c r="H68" s="133"/>
      <c r="I68" s="133"/>
      <c r="J68" s="130"/>
      <c r="K68" s="130"/>
      <c r="L68" s="130"/>
      <c r="M68" s="130"/>
      <c r="N68" s="130"/>
      <c r="O68" s="130"/>
      <c r="P68" s="130"/>
    </row>
    <row r="69" spans="1:17" ht="15" x14ac:dyDescent="0.25">
      <c r="A69" s="12"/>
      <c r="C69" s="134"/>
      <c r="D69" s="134"/>
      <c r="E69" s="134"/>
      <c r="F69" s="134"/>
      <c r="G69" s="134"/>
      <c r="H69" s="134"/>
      <c r="I69" s="134"/>
      <c r="J69" s="130"/>
      <c r="K69" s="130"/>
      <c r="L69" s="130"/>
      <c r="M69" s="130"/>
      <c r="N69" s="130"/>
      <c r="O69" s="130"/>
      <c r="P69" s="130"/>
    </row>
    <row r="70" spans="1:17" ht="5.0999999999999996" customHeight="1" x14ac:dyDescent="0.25">
      <c r="A70" s="12"/>
      <c r="B70" s="134"/>
      <c r="C70" s="134"/>
      <c r="D70" s="134"/>
      <c r="E70" s="134"/>
      <c r="F70" s="134"/>
      <c r="G70" s="134"/>
      <c r="H70" s="134"/>
      <c r="I70" s="134"/>
      <c r="J70" s="135"/>
      <c r="K70" s="135"/>
      <c r="L70" s="135"/>
      <c r="M70" s="135"/>
      <c r="N70" s="135"/>
      <c r="O70" s="135"/>
      <c r="P70" s="135"/>
    </row>
    <row r="71" spans="1:17" ht="15" x14ac:dyDescent="0.25">
      <c r="A71" s="12"/>
      <c r="B71" s="38" t="s">
        <v>25</v>
      </c>
      <c r="C71" s="38"/>
      <c r="D71" s="38"/>
      <c r="E71" s="38"/>
      <c r="F71" s="38"/>
      <c r="G71" s="38"/>
      <c r="H71" s="38"/>
      <c r="I71" s="38"/>
      <c r="J71" s="38"/>
      <c r="K71" s="38"/>
      <c r="L71" s="38"/>
      <c r="M71" s="38"/>
      <c r="N71" s="136"/>
      <c r="O71" s="136"/>
      <c r="P71" s="135"/>
    </row>
    <row r="72" spans="1:17" ht="15" x14ac:dyDescent="0.25">
      <c r="A72" s="12"/>
      <c r="B72" s="40" t="s">
        <v>26</v>
      </c>
      <c r="C72" s="40"/>
      <c r="D72" s="40"/>
      <c r="E72" s="40"/>
      <c r="F72" s="40"/>
      <c r="G72" s="40"/>
      <c r="H72" s="40"/>
      <c r="I72" s="40"/>
      <c r="J72" s="40"/>
      <c r="K72" s="40"/>
      <c r="L72" s="40"/>
      <c r="M72" s="40"/>
      <c r="N72" s="135"/>
      <c r="O72" s="135"/>
      <c r="P72" s="135"/>
    </row>
    <row r="73" spans="1:17" ht="15" x14ac:dyDescent="0.25">
      <c r="A73" s="12"/>
      <c r="B73" s="12"/>
      <c r="C73" s="12"/>
      <c r="D73" s="12"/>
      <c r="E73" s="12"/>
      <c r="F73" s="12"/>
      <c r="G73" s="12"/>
      <c r="H73" s="12"/>
      <c r="I73" s="12"/>
      <c r="J73" s="129"/>
      <c r="K73" s="129"/>
      <c r="L73" s="129"/>
      <c r="M73" s="129"/>
      <c r="N73" s="129"/>
      <c r="O73" s="129"/>
      <c r="P73" s="129"/>
    </row>
    <row r="74" spans="1:17" ht="15" x14ac:dyDescent="0.25">
      <c r="J74" s="129"/>
      <c r="K74" s="129"/>
      <c r="L74" s="129"/>
      <c r="M74" s="129"/>
      <c r="N74" s="129"/>
      <c r="O74" s="129"/>
      <c r="P74" s="129"/>
      <c r="Q74" s="31"/>
    </row>
    <row r="75" spans="1:17" ht="15" x14ac:dyDescent="0.25">
      <c r="J75" s="133"/>
      <c r="K75" s="133"/>
      <c r="L75" s="133"/>
      <c r="M75" s="133"/>
      <c r="P75" s="137"/>
      <c r="Q75" s="31"/>
    </row>
    <row r="76" spans="1:17" ht="15" hidden="1" x14ac:dyDescent="0.25">
      <c r="J76" s="134"/>
      <c r="K76" s="134"/>
      <c r="L76" s="134"/>
      <c r="M76" s="134"/>
      <c r="N76" s="134"/>
      <c r="O76" s="134"/>
      <c r="P76" s="138"/>
      <c r="Q76" s="31"/>
    </row>
    <row r="77" spans="1:17" ht="15" hidden="1" x14ac:dyDescent="0.25">
      <c r="J77" s="139"/>
      <c r="K77" s="139"/>
      <c r="L77" s="139"/>
      <c r="M77" s="139"/>
      <c r="N77" s="139"/>
      <c r="O77" s="139"/>
      <c r="P77" s="139"/>
      <c r="Q77" s="12"/>
    </row>
    <row r="78" spans="1:17" ht="15" hidden="1" x14ac:dyDescent="0.25">
      <c r="J78" s="139"/>
      <c r="K78" s="139"/>
      <c r="L78" s="139"/>
      <c r="M78" s="139"/>
      <c r="N78" s="139"/>
      <c r="O78" s="139"/>
      <c r="P78" s="139"/>
      <c r="Q78" s="12"/>
    </row>
    <row r="79" spans="1:17" ht="15" hidden="1" x14ac:dyDescent="0.25">
      <c r="J79" s="12"/>
      <c r="K79" s="12"/>
      <c r="L79" s="12"/>
      <c r="M79" s="12"/>
      <c r="N79" s="12"/>
      <c r="O79" s="12"/>
      <c r="P79" s="12"/>
    </row>
    <row r="80" spans="1:17" ht="15" hidden="1" x14ac:dyDescent="0.25">
      <c r="J80" s="12"/>
      <c r="K80" s="12"/>
      <c r="L80" s="12"/>
      <c r="M80" s="12"/>
      <c r="N80" s="12"/>
      <c r="O80" s="12"/>
      <c r="P80" s="12"/>
    </row>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row r="128" ht="0" hidden="1" customHeight="1" x14ac:dyDescent="0.25"/>
    <row r="129" ht="0" hidden="1" customHeight="1" x14ac:dyDescent="0.25"/>
    <row r="130" ht="0" hidden="1" customHeight="1" x14ac:dyDescent="0.25"/>
    <row r="131" ht="0" hidden="1" customHeight="1" x14ac:dyDescent="0.25"/>
    <row r="132" ht="0" hidden="1" customHeight="1" x14ac:dyDescent="0.25"/>
    <row r="133" ht="0" hidden="1" customHeight="1" x14ac:dyDescent="0.25"/>
    <row r="134" ht="0" hidden="1" customHeight="1" x14ac:dyDescent="0.25"/>
  </sheetData>
  <sheetProtection algorithmName="SHA-512" hashValue="wbMllfaBjE7okLaw5fwiDq5qUv0vyrqthbebhPKy4rbT4BydGW6pYLMCXgppv792WCduBWmwBDDYLV0vKdeb8A==" saltValue="U6oycAes8cxtytjCKSN6ng==" spinCount="100000" sheet="1" objects="1" scenarios="1" selectLockedCells="1"/>
  <mergeCells count="44">
    <mergeCell ref="J63:P69"/>
    <mergeCell ref="C64:H64"/>
    <mergeCell ref="B65:H65"/>
    <mergeCell ref="B71:M71"/>
    <mergeCell ref="N71:O71"/>
    <mergeCell ref="B72:M72"/>
    <mergeCell ref="J48:P54"/>
    <mergeCell ref="C49:H49"/>
    <mergeCell ref="B50:H50"/>
    <mergeCell ref="C54:H54"/>
    <mergeCell ref="B55:H55"/>
    <mergeCell ref="J55:P62"/>
    <mergeCell ref="C59:H59"/>
    <mergeCell ref="B60:H60"/>
    <mergeCell ref="B40:H40"/>
    <mergeCell ref="J43:P43"/>
    <mergeCell ref="C44:H44"/>
    <mergeCell ref="J44:P44"/>
    <mergeCell ref="B45:H45"/>
    <mergeCell ref="K47:O47"/>
    <mergeCell ref="C34:H34"/>
    <mergeCell ref="J34:P34"/>
    <mergeCell ref="B35:H35"/>
    <mergeCell ref="J38:P38"/>
    <mergeCell ref="C39:H39"/>
    <mergeCell ref="J39:P39"/>
    <mergeCell ref="B25:H25"/>
    <mergeCell ref="J28:P28"/>
    <mergeCell ref="C29:H29"/>
    <mergeCell ref="J29:P29"/>
    <mergeCell ref="B30:H30"/>
    <mergeCell ref="J33:P33"/>
    <mergeCell ref="J17:P19"/>
    <mergeCell ref="C19:H19"/>
    <mergeCell ref="B20:H20"/>
    <mergeCell ref="J23:P23"/>
    <mergeCell ref="C24:H24"/>
    <mergeCell ref="J24:P24"/>
    <mergeCell ref="B5:P5"/>
    <mergeCell ref="B7:H9"/>
    <mergeCell ref="J7:P9"/>
    <mergeCell ref="D11:F11"/>
    <mergeCell ref="L11:N11"/>
    <mergeCell ref="J13:P15"/>
  </mergeCells>
  <conditionalFormatting sqref="B21 J70:P70 N72:P72 P71 B26 B31 B36 B41 B46 B51 B56 B61">
    <cfRule type="expression" dxfId="5" priority="2">
      <formula>$N$71="mostrar"</formula>
    </cfRule>
  </conditionalFormatting>
  <conditionalFormatting sqref="J70:P70 N72:P72 P71">
    <cfRule type="expression" dxfId="4" priority="3">
      <formula>$N$71="mostrar"</formula>
    </cfRule>
  </conditionalFormatting>
  <conditionalFormatting sqref="J63:P69">
    <cfRule type="expression" dxfId="3" priority="1">
      <formula>$N$71="mostrar"</formula>
    </cfRule>
  </conditionalFormatting>
  <printOptions horizontalCentered="1"/>
  <pageMargins left="0.70866141732283472" right="0.70866141732283472" top="0.74803149606299213" bottom="0.74803149606299213" header="0.31496062992125984" footer="0.31496062992125984"/>
  <pageSetup scale="76"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E330-6BED-4051-BEA1-C6E0B0BFDC15}">
  <dimension ref="A1:S134"/>
  <sheetViews>
    <sheetView showGridLines="0" showRowColHeaders="0" showRuler="0" showWhiteSpace="0" zoomScale="130" zoomScaleNormal="130" workbookViewId="0">
      <selection activeCell="J13" sqref="J13:P16"/>
    </sheetView>
  </sheetViews>
  <sheetFormatPr baseColWidth="10" defaultColWidth="0" defaultRowHeight="0" customHeight="1" zeroHeight="1" x14ac:dyDescent="0.25"/>
  <cols>
    <col min="1" max="1" width="4.28515625" customWidth="1"/>
    <col min="2" max="7" width="5.7109375" customWidth="1"/>
    <col min="8" max="8" width="6.5703125" customWidth="1"/>
    <col min="9" max="9" width="1.140625" customWidth="1"/>
    <col min="10" max="16" width="5.7109375" customWidth="1"/>
    <col min="17" max="17" width="4.28515625" customWidth="1"/>
    <col min="18" max="19" width="6.5703125" hidden="1" customWidth="1"/>
    <col min="20" max="16384" width="10.85546875" hidden="1"/>
  </cols>
  <sheetData>
    <row r="1" spans="1:17" ht="15" x14ac:dyDescent="0.25"/>
    <row r="2" spans="1:17" ht="15" x14ac:dyDescent="0.25">
      <c r="A2" s="1"/>
      <c r="B2" s="1"/>
      <c r="C2" s="1"/>
      <c r="D2" s="1"/>
      <c r="E2" s="1"/>
      <c r="F2" s="1"/>
      <c r="G2" s="1"/>
      <c r="H2" s="1"/>
      <c r="I2" s="1"/>
      <c r="J2" s="1"/>
      <c r="K2" s="1"/>
      <c r="L2" s="1"/>
      <c r="M2" s="1"/>
      <c r="N2" s="1"/>
      <c r="O2" s="1"/>
      <c r="P2" s="1"/>
      <c r="Q2" s="1"/>
    </row>
    <row r="3" spans="1:17" ht="15" x14ac:dyDescent="0.25">
      <c r="A3" s="2"/>
      <c r="B3" s="2"/>
      <c r="C3" s="2"/>
      <c r="D3" s="2"/>
      <c r="E3" s="2"/>
      <c r="F3" s="2"/>
      <c r="G3" s="2"/>
      <c r="H3" s="2"/>
      <c r="I3" s="2"/>
      <c r="J3" s="2"/>
      <c r="K3" s="2"/>
      <c r="L3" s="2"/>
      <c r="M3" s="2"/>
      <c r="N3" s="2"/>
      <c r="O3" s="2"/>
      <c r="P3" s="2"/>
      <c r="Q3" s="2"/>
    </row>
    <row r="4" spans="1:17" ht="5.0999999999999996" customHeight="1" x14ac:dyDescent="0.25">
      <c r="A4" s="2"/>
      <c r="B4" s="2"/>
      <c r="C4" s="2"/>
      <c r="D4" s="2"/>
      <c r="E4" s="2"/>
      <c r="F4" s="2"/>
      <c r="G4" s="2"/>
      <c r="H4" s="2"/>
      <c r="I4" s="2"/>
      <c r="J4" s="2"/>
      <c r="K4" s="2"/>
      <c r="L4" s="2"/>
      <c r="M4" s="2"/>
      <c r="N4" s="2"/>
      <c r="O4" s="2"/>
      <c r="P4" s="2"/>
      <c r="Q4" s="2"/>
    </row>
    <row r="5" spans="1:17" ht="15" x14ac:dyDescent="0.25">
      <c r="A5" s="55"/>
      <c r="B5" s="4" t="s">
        <v>125</v>
      </c>
      <c r="C5" s="4"/>
      <c r="D5" s="4"/>
      <c r="E5" s="4"/>
      <c r="F5" s="4"/>
      <c r="G5" s="4"/>
      <c r="H5" s="4"/>
      <c r="I5" s="4"/>
      <c r="J5" s="4"/>
      <c r="K5" s="4"/>
      <c r="L5" s="4"/>
      <c r="M5" s="4"/>
      <c r="N5" s="4"/>
      <c r="O5" s="4"/>
      <c r="P5" s="4"/>
      <c r="Q5" s="55"/>
    </row>
    <row r="6" spans="1:17" ht="5.0999999999999996" customHeight="1" x14ac:dyDescent="0.25">
      <c r="A6" s="2"/>
      <c r="B6" s="2"/>
      <c r="C6" s="2"/>
      <c r="D6" s="2"/>
      <c r="E6" s="2"/>
      <c r="F6" s="2"/>
      <c r="G6" s="2"/>
      <c r="H6" s="2"/>
      <c r="I6" s="2"/>
      <c r="J6" s="2"/>
      <c r="K6" s="2"/>
      <c r="L6" s="2"/>
      <c r="M6" s="2"/>
      <c r="N6" s="2"/>
      <c r="O6" s="2"/>
      <c r="P6" s="2"/>
      <c r="Q6" s="2"/>
    </row>
    <row r="7" spans="1:17" ht="15" customHeight="1" x14ac:dyDescent="0.25">
      <c r="A7" s="2"/>
      <c r="B7" s="94" t="s">
        <v>126</v>
      </c>
      <c r="C7" s="94"/>
      <c r="D7" s="94"/>
      <c r="E7" s="94"/>
      <c r="F7" s="94"/>
      <c r="G7" s="94"/>
      <c r="H7" s="94"/>
      <c r="I7" s="3"/>
      <c r="J7" s="95" t="s">
        <v>127</v>
      </c>
      <c r="K7" s="95"/>
      <c r="L7" s="95"/>
      <c r="M7" s="95"/>
      <c r="N7" s="95"/>
      <c r="O7" s="95"/>
      <c r="P7" s="95"/>
      <c r="Q7" s="2"/>
    </row>
    <row r="8" spans="1:17" ht="15" x14ac:dyDescent="0.25">
      <c r="A8" s="2"/>
      <c r="B8" s="94"/>
      <c r="C8" s="94"/>
      <c r="D8" s="94"/>
      <c r="E8" s="94"/>
      <c r="F8" s="94"/>
      <c r="G8" s="94"/>
      <c r="H8" s="94"/>
      <c r="I8" s="3"/>
      <c r="J8" s="95"/>
      <c r="K8" s="95"/>
      <c r="L8" s="95"/>
      <c r="M8" s="95"/>
      <c r="N8" s="95"/>
      <c r="O8" s="95"/>
      <c r="P8" s="95"/>
      <c r="Q8" s="2"/>
    </row>
    <row r="9" spans="1:17" ht="15" x14ac:dyDescent="0.25">
      <c r="A9" s="2"/>
      <c r="B9" s="94"/>
      <c r="C9" s="94"/>
      <c r="D9" s="94"/>
      <c r="E9" s="94"/>
      <c r="F9" s="94"/>
      <c r="G9" s="94"/>
      <c r="H9" s="94"/>
      <c r="I9" s="3"/>
      <c r="J9" s="95"/>
      <c r="K9" s="95"/>
      <c r="L9" s="95"/>
      <c r="M9" s="95"/>
      <c r="N9" s="95"/>
      <c r="O9" s="95"/>
      <c r="P9" s="95"/>
      <c r="Q9" s="2"/>
    </row>
    <row r="10" spans="1:17" ht="5.0999999999999996" customHeight="1" x14ac:dyDescent="0.25"/>
    <row r="11" spans="1:17" ht="15" x14ac:dyDescent="0.25">
      <c r="A11" s="3"/>
      <c r="B11" s="3"/>
      <c r="C11" s="2"/>
      <c r="D11" s="96" t="s">
        <v>128</v>
      </c>
      <c r="E11" s="96"/>
      <c r="F11" s="96"/>
      <c r="G11" s="97"/>
      <c r="H11" s="97"/>
      <c r="I11" s="97"/>
      <c r="J11" s="97"/>
      <c r="K11" s="97"/>
      <c r="L11" s="98" t="s">
        <v>128</v>
      </c>
      <c r="M11" s="98"/>
      <c r="N11" s="98"/>
      <c r="O11" s="99"/>
      <c r="P11" s="2"/>
      <c r="Q11" s="3"/>
    </row>
    <row r="12" spans="1:17" ht="5.0999999999999996" customHeight="1" x14ac:dyDescent="0.25">
      <c r="A12" s="3"/>
      <c r="B12" s="3"/>
      <c r="C12" s="2"/>
      <c r="D12" s="90"/>
      <c r="E12" s="90"/>
      <c r="F12" s="90"/>
      <c r="G12" s="97"/>
      <c r="H12" s="97"/>
      <c r="I12" s="97"/>
      <c r="J12" s="97"/>
      <c r="K12" s="97"/>
      <c r="L12" s="100"/>
      <c r="M12" s="100"/>
      <c r="N12" s="100"/>
      <c r="O12" s="99"/>
      <c r="P12" s="2"/>
      <c r="Q12" s="3"/>
    </row>
    <row r="13" spans="1:17" ht="15" customHeight="1" x14ac:dyDescent="0.25">
      <c r="A13" s="2"/>
      <c r="C13" s="101" t="s">
        <v>129</v>
      </c>
      <c r="D13" s="2"/>
      <c r="E13" s="2"/>
      <c r="F13" s="2"/>
      <c r="G13" s="2"/>
      <c r="H13" s="97"/>
      <c r="I13" s="97"/>
      <c r="J13" s="102" t="s">
        <v>130</v>
      </c>
      <c r="K13" s="102"/>
      <c r="L13" s="102"/>
      <c r="M13" s="102"/>
      <c r="N13" s="102"/>
      <c r="O13" s="102"/>
      <c r="P13" s="102"/>
      <c r="Q13" s="2"/>
    </row>
    <row r="14" spans="1:17" ht="17.100000000000001" customHeight="1" x14ac:dyDescent="0.25">
      <c r="A14" s="2"/>
      <c r="C14" s="103" t="s">
        <v>131</v>
      </c>
      <c r="D14" s="104"/>
      <c r="E14" s="104"/>
      <c r="F14" s="104"/>
      <c r="G14" s="104"/>
      <c r="H14" s="105"/>
      <c r="I14" s="97"/>
      <c r="J14" s="102"/>
      <c r="K14" s="102"/>
      <c r="L14" s="102"/>
      <c r="M14" s="102"/>
      <c r="N14" s="102"/>
      <c r="O14" s="102"/>
      <c r="P14" s="102"/>
      <c r="Q14" s="2"/>
    </row>
    <row r="15" spans="1:17" ht="17.100000000000001" customHeight="1" x14ac:dyDescent="0.25">
      <c r="A15" s="2"/>
      <c r="C15" s="106" t="s">
        <v>132</v>
      </c>
      <c r="D15" s="104"/>
      <c r="E15" s="104"/>
      <c r="F15" s="104"/>
      <c r="G15" s="104"/>
      <c r="H15" s="107"/>
      <c r="I15" s="31"/>
      <c r="J15" s="102"/>
      <c r="K15" s="102"/>
      <c r="L15" s="102"/>
      <c r="M15" s="102"/>
      <c r="N15" s="102"/>
      <c r="O15" s="102"/>
      <c r="P15" s="102"/>
      <c r="Q15" s="2"/>
    </row>
    <row r="16" spans="1:17" ht="4.5" customHeight="1" x14ac:dyDescent="0.25">
      <c r="C16" s="2"/>
      <c r="D16" s="2"/>
      <c r="E16" s="2"/>
      <c r="F16" s="2"/>
      <c r="G16" s="31"/>
      <c r="H16" s="31"/>
      <c r="I16" s="31"/>
      <c r="J16" s="108"/>
      <c r="K16" s="108"/>
      <c r="L16" s="108"/>
      <c r="M16" s="108"/>
      <c r="N16" s="108"/>
      <c r="O16" s="108"/>
      <c r="P16" s="108"/>
    </row>
    <row r="17" spans="2:16" s="114" customFormat="1" ht="12.75" customHeight="1" x14ac:dyDescent="0.2">
      <c r="B17" s="109" t="s">
        <v>133</v>
      </c>
      <c r="C17" s="110"/>
      <c r="D17" s="110"/>
      <c r="E17" s="110"/>
      <c r="F17" s="111"/>
      <c r="G17" s="112"/>
      <c r="H17" s="112"/>
      <c r="I17" s="112"/>
      <c r="J17" s="113" t="s">
        <v>134</v>
      </c>
      <c r="K17" s="113"/>
      <c r="L17" s="113"/>
      <c r="M17" s="113"/>
      <c r="N17" s="113"/>
      <c r="O17" s="113"/>
      <c r="P17" s="113"/>
    </row>
    <row r="18" spans="2:16" s="114" customFormat="1" ht="12.75" x14ac:dyDescent="0.2">
      <c r="B18" s="114" t="s">
        <v>135</v>
      </c>
      <c r="C18" s="110"/>
      <c r="D18" s="110"/>
      <c r="E18" s="110"/>
      <c r="F18" s="112"/>
      <c r="G18" s="112"/>
      <c r="H18" s="112"/>
      <c r="I18" s="112"/>
      <c r="J18" s="113"/>
      <c r="K18" s="113"/>
      <c r="L18" s="113"/>
      <c r="M18" s="113"/>
      <c r="N18" s="113"/>
      <c r="O18" s="113"/>
      <c r="P18" s="113"/>
    </row>
    <row r="19" spans="2:16" s="114" customFormat="1" ht="15" customHeight="1" x14ac:dyDescent="0.25">
      <c r="B19" s="114" t="s">
        <v>136</v>
      </c>
      <c r="C19" s="51" t="s">
        <v>164</v>
      </c>
      <c r="D19" s="51"/>
      <c r="E19" s="51"/>
      <c r="F19" s="51"/>
      <c r="G19" s="51"/>
      <c r="H19" s="51"/>
      <c r="I19" s="116"/>
      <c r="J19" s="113"/>
      <c r="K19" s="113"/>
      <c r="L19" s="113"/>
      <c r="M19" s="113"/>
      <c r="N19" s="113"/>
      <c r="O19" s="113"/>
      <c r="P19" s="113"/>
    </row>
    <row r="20" spans="2:16" s="114" customFormat="1" ht="14.25" x14ac:dyDescent="0.25">
      <c r="B20" s="119"/>
      <c r="C20" s="119"/>
      <c r="D20" s="119"/>
      <c r="E20" s="119"/>
      <c r="F20" s="119"/>
      <c r="G20" s="119"/>
      <c r="H20" s="119"/>
      <c r="I20" s="116"/>
      <c r="J20" s="116"/>
      <c r="K20" s="112"/>
      <c r="L20" s="112"/>
      <c r="M20" s="112"/>
      <c r="N20" s="112"/>
      <c r="O20" s="116"/>
    </row>
    <row r="21" spans="2:16" s="114" customFormat="1" ht="5.0999999999999996" customHeight="1" x14ac:dyDescent="0.2">
      <c r="B21" s="118"/>
      <c r="I21" s="116"/>
      <c r="J21" s="116"/>
      <c r="K21" s="112"/>
      <c r="L21" s="112"/>
      <c r="M21" s="112"/>
      <c r="N21" s="112"/>
      <c r="O21" s="116"/>
    </row>
    <row r="22" spans="2:16" s="114" customFormat="1" ht="12.75" x14ac:dyDescent="0.2">
      <c r="B22" s="109" t="s">
        <v>137</v>
      </c>
      <c r="C22" s="116"/>
      <c r="D22" s="116"/>
      <c r="E22" s="116"/>
      <c r="F22" s="116"/>
      <c r="G22" s="116"/>
      <c r="H22" s="116"/>
      <c r="I22" s="116"/>
      <c r="J22" s="109" t="s">
        <v>138</v>
      </c>
      <c r="K22" s="116"/>
      <c r="L22" s="112"/>
      <c r="M22" s="112"/>
      <c r="N22" s="112"/>
      <c r="O22" s="112"/>
      <c r="P22" s="116"/>
    </row>
    <row r="23" spans="2:16" s="114" customFormat="1" ht="14.25" customHeight="1" x14ac:dyDescent="0.25">
      <c r="B23" s="114" t="s">
        <v>139</v>
      </c>
      <c r="C23" s="116"/>
      <c r="D23" s="116"/>
      <c r="E23" s="116"/>
      <c r="F23" s="116"/>
      <c r="G23" s="116"/>
      <c r="H23" s="116"/>
      <c r="I23" s="116"/>
      <c r="J23" s="51" t="s">
        <v>165</v>
      </c>
      <c r="K23" s="51"/>
      <c r="L23" s="51"/>
      <c r="M23" s="51"/>
      <c r="N23" s="51"/>
      <c r="O23" s="51"/>
      <c r="P23" s="51"/>
    </row>
    <row r="24" spans="2:16" s="114" customFormat="1" ht="14.25" x14ac:dyDescent="0.25">
      <c r="B24" s="114" t="s">
        <v>136</v>
      </c>
      <c r="C24" s="140" t="s">
        <v>166</v>
      </c>
      <c r="D24" s="140"/>
      <c r="E24" s="140"/>
      <c r="F24" s="140"/>
      <c r="G24" s="140"/>
      <c r="H24" s="140"/>
      <c r="I24" s="116"/>
      <c r="J24" s="119"/>
      <c r="K24" s="119"/>
      <c r="L24" s="119"/>
      <c r="M24" s="119"/>
      <c r="N24" s="119"/>
      <c r="O24" s="119"/>
      <c r="P24" s="119"/>
    </row>
    <row r="25" spans="2:16" s="114" customFormat="1" ht="14.25" customHeight="1" x14ac:dyDescent="0.25">
      <c r="B25" s="119"/>
      <c r="C25" s="119"/>
      <c r="D25" s="119"/>
      <c r="E25" s="119"/>
      <c r="F25" s="119"/>
      <c r="G25" s="119"/>
      <c r="H25" s="119"/>
      <c r="I25" s="116"/>
      <c r="J25" s="34"/>
      <c r="K25" s="34"/>
      <c r="L25" s="34"/>
      <c r="M25" s="34"/>
      <c r="N25" s="34"/>
      <c r="O25" s="34"/>
      <c r="P25" s="34"/>
    </row>
    <row r="26" spans="2:16" s="114" customFormat="1" ht="5.0999999999999996" customHeight="1" x14ac:dyDescent="0.25">
      <c r="B26" s="118"/>
      <c r="I26" s="116"/>
      <c r="J26" s="34"/>
      <c r="K26" s="34"/>
      <c r="L26" s="34"/>
      <c r="M26" s="34"/>
      <c r="N26" s="34"/>
      <c r="O26" s="34"/>
      <c r="P26" s="34"/>
    </row>
    <row r="27" spans="2:16" s="114" customFormat="1" ht="14.25" customHeight="1" x14ac:dyDescent="0.2">
      <c r="B27" s="109" t="s">
        <v>140</v>
      </c>
      <c r="C27" s="116"/>
      <c r="D27" s="116"/>
      <c r="E27" s="116"/>
      <c r="F27" s="116"/>
      <c r="G27" s="116"/>
      <c r="H27" s="116"/>
      <c r="I27" s="116"/>
      <c r="J27" s="120" t="s">
        <v>141</v>
      </c>
      <c r="K27" s="116"/>
      <c r="L27" s="112"/>
      <c r="M27" s="112"/>
      <c r="N27" s="112"/>
      <c r="O27" s="112"/>
      <c r="P27" s="116"/>
    </row>
    <row r="28" spans="2:16" s="114" customFormat="1" ht="14.25" customHeight="1" x14ac:dyDescent="0.25">
      <c r="B28" s="114" t="s">
        <v>142</v>
      </c>
      <c r="C28" s="116"/>
      <c r="D28" s="116"/>
      <c r="E28" s="116"/>
      <c r="F28" s="116"/>
      <c r="G28" s="116"/>
      <c r="H28" s="116"/>
      <c r="I28" s="116"/>
      <c r="J28" s="51" t="s">
        <v>167</v>
      </c>
      <c r="K28" s="51"/>
      <c r="L28" s="51"/>
      <c r="M28" s="51"/>
      <c r="N28" s="51"/>
      <c r="O28" s="51"/>
      <c r="P28" s="51"/>
    </row>
    <row r="29" spans="2:16" s="114" customFormat="1" ht="14.25" x14ac:dyDescent="0.25">
      <c r="B29" s="114" t="s">
        <v>136</v>
      </c>
      <c r="C29" s="51" t="s">
        <v>168</v>
      </c>
      <c r="D29" s="51"/>
      <c r="E29" s="51"/>
      <c r="F29" s="51"/>
      <c r="G29" s="51"/>
      <c r="H29" s="51"/>
      <c r="I29" s="116"/>
      <c r="J29" s="119"/>
      <c r="K29" s="119"/>
      <c r="L29" s="119"/>
      <c r="M29" s="119"/>
      <c r="N29" s="119"/>
      <c r="O29" s="119"/>
      <c r="P29" s="119"/>
    </row>
    <row r="30" spans="2:16" s="114" customFormat="1" ht="14.25" customHeight="1" x14ac:dyDescent="0.25">
      <c r="B30" s="119"/>
      <c r="C30" s="119"/>
      <c r="D30" s="119"/>
      <c r="E30" s="119"/>
      <c r="F30" s="119"/>
      <c r="G30" s="119"/>
      <c r="H30" s="119"/>
      <c r="I30" s="116"/>
      <c r="J30" s="34"/>
      <c r="K30" s="34"/>
      <c r="L30" s="34"/>
      <c r="M30" s="34"/>
      <c r="N30" s="34"/>
      <c r="O30" s="34"/>
      <c r="P30" s="34"/>
    </row>
    <row r="31" spans="2:16" s="114" customFormat="1" ht="5.0999999999999996" customHeight="1" x14ac:dyDescent="0.25">
      <c r="B31" s="118"/>
      <c r="I31" s="116"/>
      <c r="J31" s="34"/>
      <c r="K31" s="34"/>
      <c r="L31" s="34"/>
      <c r="M31" s="34"/>
      <c r="N31" s="34"/>
      <c r="O31" s="34"/>
      <c r="P31" s="34"/>
    </row>
    <row r="32" spans="2:16" s="114" customFormat="1" ht="12.75" x14ac:dyDescent="0.2">
      <c r="B32" s="109" t="s">
        <v>143</v>
      </c>
      <c r="C32" s="116"/>
      <c r="D32" s="116"/>
      <c r="E32" s="116"/>
      <c r="F32" s="116"/>
      <c r="G32" s="116"/>
      <c r="H32" s="116"/>
      <c r="I32" s="116"/>
      <c r="J32" s="114" t="s">
        <v>144</v>
      </c>
      <c r="K32" s="116"/>
      <c r="L32" s="112"/>
      <c r="M32" s="112"/>
      <c r="N32" s="112"/>
      <c r="O32" s="112"/>
      <c r="P32" s="116"/>
    </row>
    <row r="33" spans="1:17" s="114" customFormat="1" ht="14.25" customHeight="1" x14ac:dyDescent="0.25">
      <c r="B33" s="114" t="s">
        <v>145</v>
      </c>
      <c r="C33" s="121"/>
      <c r="D33" s="121"/>
      <c r="E33" s="121"/>
      <c r="F33" s="121"/>
      <c r="G33" s="112"/>
      <c r="H33" s="112"/>
      <c r="I33" s="112"/>
      <c r="J33" s="51" t="s">
        <v>169</v>
      </c>
      <c r="K33" s="51"/>
      <c r="L33" s="51"/>
      <c r="M33" s="51"/>
      <c r="N33" s="51"/>
      <c r="O33" s="51"/>
      <c r="P33" s="51"/>
    </row>
    <row r="34" spans="1:17" s="114" customFormat="1" ht="14.25" customHeight="1" x14ac:dyDescent="0.25">
      <c r="A34" s="120"/>
      <c r="B34" s="114" t="s">
        <v>136</v>
      </c>
      <c r="C34" s="141" t="s">
        <v>170</v>
      </c>
      <c r="D34" s="141"/>
      <c r="E34" s="141"/>
      <c r="F34" s="141"/>
      <c r="G34" s="141"/>
      <c r="H34" s="141"/>
      <c r="I34" s="112"/>
      <c r="J34" s="119"/>
      <c r="K34" s="119"/>
      <c r="L34" s="119"/>
      <c r="M34" s="119"/>
      <c r="N34" s="119"/>
      <c r="O34" s="119"/>
      <c r="P34" s="119"/>
    </row>
    <row r="35" spans="1:17" s="114" customFormat="1" ht="15" customHeight="1" x14ac:dyDescent="0.25">
      <c r="A35" s="120"/>
      <c r="B35" s="119"/>
      <c r="C35" s="119"/>
      <c r="D35" s="119"/>
      <c r="E35" s="119"/>
      <c r="F35" s="119"/>
      <c r="G35" s="119"/>
      <c r="H35" s="119"/>
      <c r="I35" s="112"/>
      <c r="J35" s="34"/>
      <c r="K35" s="34"/>
      <c r="L35" s="34"/>
      <c r="M35" s="34"/>
      <c r="N35" s="34"/>
      <c r="O35" s="34"/>
      <c r="P35" s="34"/>
    </row>
    <row r="36" spans="1:17" s="114" customFormat="1" ht="5.0999999999999996" customHeight="1" x14ac:dyDescent="0.25">
      <c r="B36" s="118"/>
      <c r="I36" s="116"/>
      <c r="J36" s="34"/>
      <c r="K36" s="34"/>
      <c r="L36" s="34"/>
      <c r="M36" s="34"/>
      <c r="N36" s="34"/>
      <c r="O36" s="34"/>
      <c r="P36" s="34"/>
    </row>
    <row r="37" spans="1:17" s="114" customFormat="1" ht="12.75" x14ac:dyDescent="0.2">
      <c r="B37" s="109" t="s">
        <v>146</v>
      </c>
      <c r="C37" s="121"/>
      <c r="D37" s="121"/>
      <c r="E37" s="121"/>
      <c r="F37" s="121"/>
      <c r="G37" s="112"/>
      <c r="H37" s="112"/>
      <c r="I37" s="112"/>
      <c r="J37" s="114" t="s">
        <v>147</v>
      </c>
      <c r="K37" s="116"/>
      <c r="L37" s="112"/>
      <c r="M37" s="112"/>
      <c r="N37" s="112"/>
      <c r="O37" s="112"/>
      <c r="P37" s="122"/>
    </row>
    <row r="38" spans="1:17" s="114" customFormat="1" ht="14.25" customHeight="1" x14ac:dyDescent="0.25">
      <c r="B38" s="114" t="s">
        <v>148</v>
      </c>
      <c r="C38" s="121"/>
      <c r="D38" s="121"/>
      <c r="E38" s="121"/>
      <c r="F38" s="121"/>
      <c r="G38" s="112"/>
      <c r="H38" s="112"/>
      <c r="I38" s="112"/>
      <c r="J38" s="51" t="s">
        <v>171</v>
      </c>
      <c r="K38" s="51"/>
      <c r="L38" s="51"/>
      <c r="M38" s="51"/>
      <c r="N38" s="51"/>
      <c r="O38" s="51"/>
      <c r="P38" s="51"/>
    </row>
    <row r="39" spans="1:17" s="114" customFormat="1" ht="14.25" x14ac:dyDescent="0.25">
      <c r="B39" s="114" t="s">
        <v>149</v>
      </c>
      <c r="C39" s="51" t="s">
        <v>172</v>
      </c>
      <c r="D39" s="51"/>
      <c r="E39" s="51"/>
      <c r="F39" s="51"/>
      <c r="G39" s="51"/>
      <c r="H39" s="51"/>
      <c r="I39" s="116"/>
      <c r="J39" s="119"/>
      <c r="K39" s="119"/>
      <c r="L39" s="119"/>
      <c r="M39" s="119"/>
      <c r="N39" s="119"/>
      <c r="O39" s="119"/>
      <c r="P39" s="119"/>
    </row>
    <row r="40" spans="1:17" s="114" customFormat="1" ht="14.25" x14ac:dyDescent="0.25">
      <c r="B40" s="119"/>
      <c r="C40" s="119"/>
      <c r="D40" s="119"/>
      <c r="E40" s="119"/>
      <c r="F40" s="119"/>
      <c r="G40" s="119"/>
      <c r="H40" s="119"/>
      <c r="I40" s="116"/>
      <c r="J40" s="116"/>
      <c r="K40" s="112"/>
      <c r="L40" s="112"/>
      <c r="M40" s="112"/>
      <c r="N40" s="112"/>
      <c r="O40" s="116"/>
      <c r="Q40" s="120"/>
    </row>
    <row r="41" spans="1:17" s="114" customFormat="1" ht="5.0999999999999996" customHeight="1" x14ac:dyDescent="0.2">
      <c r="B41" s="118"/>
      <c r="I41" s="116"/>
      <c r="J41" s="116"/>
      <c r="K41" s="112"/>
      <c r="L41" s="112"/>
      <c r="M41" s="112"/>
      <c r="N41" s="112"/>
      <c r="O41" s="116"/>
    </row>
    <row r="42" spans="1:17" s="114" customFormat="1" ht="14.25" customHeight="1" x14ac:dyDescent="0.2">
      <c r="B42" s="109" t="s">
        <v>150</v>
      </c>
      <c r="C42" s="116"/>
      <c r="D42" s="116"/>
      <c r="E42" s="116"/>
      <c r="F42" s="116"/>
      <c r="G42" s="116"/>
      <c r="H42" s="116"/>
      <c r="I42" s="116"/>
      <c r="J42" s="122" t="s">
        <v>151</v>
      </c>
      <c r="K42" s="112"/>
      <c r="L42" s="121"/>
      <c r="M42" s="121"/>
      <c r="N42" s="121"/>
      <c r="O42" s="121"/>
      <c r="P42" s="121"/>
      <c r="Q42" s="120"/>
    </row>
    <row r="43" spans="1:17" s="114" customFormat="1" ht="14.25" x14ac:dyDescent="0.25">
      <c r="B43" s="114" t="s">
        <v>152</v>
      </c>
      <c r="C43" s="116"/>
      <c r="D43" s="116"/>
      <c r="E43" s="116"/>
      <c r="F43" s="116"/>
      <c r="G43" s="116"/>
      <c r="H43" s="116"/>
      <c r="I43" s="116"/>
      <c r="J43" s="51" t="s">
        <v>173</v>
      </c>
      <c r="K43" s="51"/>
      <c r="L43" s="51"/>
      <c r="M43" s="51"/>
      <c r="N43" s="51"/>
      <c r="O43" s="51"/>
      <c r="P43" s="51"/>
    </row>
    <row r="44" spans="1:17" s="114" customFormat="1" ht="14.25" customHeight="1" x14ac:dyDescent="0.25">
      <c r="B44" s="114" t="s">
        <v>149</v>
      </c>
      <c r="C44" s="51" t="s">
        <v>174</v>
      </c>
      <c r="D44" s="51"/>
      <c r="E44" s="51"/>
      <c r="F44" s="51"/>
      <c r="G44" s="51"/>
      <c r="H44" s="51"/>
      <c r="I44" s="116"/>
      <c r="J44" s="119"/>
      <c r="K44" s="119"/>
      <c r="L44" s="119"/>
      <c r="M44" s="119"/>
      <c r="N44" s="119"/>
      <c r="O44" s="119"/>
      <c r="P44" s="119"/>
    </row>
    <row r="45" spans="1:17" s="114" customFormat="1" ht="14.25" customHeight="1" x14ac:dyDescent="0.25">
      <c r="B45" s="119"/>
      <c r="C45" s="119"/>
      <c r="D45" s="119"/>
      <c r="E45" s="119"/>
      <c r="F45" s="119"/>
      <c r="G45" s="119"/>
      <c r="H45" s="119"/>
      <c r="I45" s="116"/>
      <c r="J45" s="34"/>
      <c r="K45" s="34"/>
      <c r="L45" s="34"/>
      <c r="M45" s="34"/>
      <c r="N45" s="34"/>
      <c r="O45" s="34"/>
      <c r="P45" s="34"/>
    </row>
    <row r="46" spans="1:17" s="114" customFormat="1" ht="5.0999999999999996" customHeight="1" x14ac:dyDescent="0.25">
      <c r="B46" s="118"/>
      <c r="I46" s="116"/>
      <c r="J46" s="34"/>
      <c r="K46" s="34"/>
      <c r="L46" s="34"/>
      <c r="M46" s="34"/>
      <c r="N46" s="34"/>
      <c r="O46" s="34"/>
      <c r="P46" s="34"/>
    </row>
    <row r="47" spans="1:17" s="114" customFormat="1" ht="12.75" x14ac:dyDescent="0.2">
      <c r="B47" s="109" t="s">
        <v>153</v>
      </c>
      <c r="C47" s="116"/>
      <c r="D47" s="116"/>
      <c r="E47" s="116"/>
      <c r="F47" s="116"/>
      <c r="G47" s="112"/>
      <c r="H47" s="112"/>
      <c r="I47" s="112"/>
      <c r="J47" s="112"/>
      <c r="K47" s="124" t="s">
        <v>154</v>
      </c>
      <c r="L47" s="124"/>
      <c r="M47" s="124"/>
      <c r="N47" s="124"/>
      <c r="O47" s="124"/>
    </row>
    <row r="48" spans="1:17" s="114" customFormat="1" ht="12.75" x14ac:dyDescent="0.2">
      <c r="B48" s="122" t="s">
        <v>155</v>
      </c>
      <c r="C48" s="116"/>
      <c r="D48" s="116"/>
      <c r="E48" s="116"/>
      <c r="F48" s="116"/>
      <c r="G48" s="112"/>
      <c r="H48" s="112"/>
      <c r="I48" s="112"/>
      <c r="J48" s="125" t="s">
        <v>156</v>
      </c>
      <c r="K48" s="125"/>
      <c r="L48" s="125"/>
      <c r="M48" s="125"/>
      <c r="N48" s="125"/>
      <c r="O48" s="125"/>
      <c r="P48" s="125"/>
    </row>
    <row r="49" spans="1:17" s="114" customFormat="1" ht="15" customHeight="1" x14ac:dyDescent="0.25">
      <c r="B49" s="114" t="s">
        <v>149</v>
      </c>
      <c r="C49" s="51" t="s">
        <v>175</v>
      </c>
      <c r="D49" s="51"/>
      <c r="E49" s="51"/>
      <c r="F49" s="51"/>
      <c r="G49" s="51"/>
      <c r="H49" s="51"/>
      <c r="I49" s="112"/>
      <c r="J49" s="125"/>
      <c r="K49" s="125"/>
      <c r="L49" s="125"/>
      <c r="M49" s="125"/>
      <c r="N49" s="125"/>
      <c r="O49" s="125"/>
      <c r="P49" s="125"/>
    </row>
    <row r="50" spans="1:17" s="114" customFormat="1" ht="15" customHeight="1" x14ac:dyDescent="0.25">
      <c r="B50" s="119"/>
      <c r="C50" s="119"/>
      <c r="D50" s="119"/>
      <c r="E50" s="119"/>
      <c r="F50" s="119"/>
      <c r="G50" s="119"/>
      <c r="H50" s="119"/>
      <c r="I50" s="112"/>
      <c r="J50" s="125"/>
      <c r="K50" s="125"/>
      <c r="L50" s="125"/>
      <c r="M50" s="125"/>
      <c r="N50" s="125"/>
      <c r="O50" s="125"/>
      <c r="P50" s="125"/>
    </row>
    <row r="51" spans="1:17" s="114" customFormat="1" ht="5.0999999999999996" customHeight="1" x14ac:dyDescent="0.2">
      <c r="B51" s="118"/>
      <c r="I51" s="116"/>
      <c r="J51" s="125"/>
      <c r="K51" s="125"/>
      <c r="L51" s="125"/>
      <c r="M51" s="125"/>
      <c r="N51" s="125"/>
      <c r="O51" s="125"/>
      <c r="P51" s="125"/>
    </row>
    <row r="52" spans="1:17" s="114" customFormat="1" ht="15" customHeight="1" x14ac:dyDescent="0.2">
      <c r="B52" s="109" t="s">
        <v>157</v>
      </c>
      <c r="C52" s="116"/>
      <c r="D52" s="116"/>
      <c r="E52" s="116"/>
      <c r="F52" s="116"/>
      <c r="G52" s="112"/>
      <c r="H52" s="112"/>
      <c r="I52" s="112"/>
      <c r="J52" s="125"/>
      <c r="K52" s="125"/>
      <c r="L52" s="125"/>
      <c r="M52" s="125"/>
      <c r="N52" s="125"/>
      <c r="O52" s="125"/>
      <c r="P52" s="125"/>
    </row>
    <row r="53" spans="1:17" s="114" customFormat="1" ht="14.25" customHeight="1" x14ac:dyDescent="0.2">
      <c r="B53" s="114" t="s">
        <v>158</v>
      </c>
      <c r="C53" s="116"/>
      <c r="D53" s="116"/>
      <c r="E53" s="116"/>
      <c r="F53" s="116"/>
      <c r="G53" s="116"/>
      <c r="H53" s="116"/>
      <c r="I53" s="116"/>
      <c r="J53" s="125"/>
      <c r="K53" s="125"/>
      <c r="L53" s="125"/>
      <c r="M53" s="125"/>
      <c r="N53" s="125"/>
      <c r="O53" s="125"/>
      <c r="P53" s="125"/>
    </row>
    <row r="54" spans="1:17" s="114" customFormat="1" ht="15" customHeight="1" x14ac:dyDescent="0.25">
      <c r="B54" s="114" t="s">
        <v>149</v>
      </c>
      <c r="C54" s="51" t="s">
        <v>176</v>
      </c>
      <c r="D54" s="51"/>
      <c r="E54" s="51"/>
      <c r="F54" s="51"/>
      <c r="G54" s="51"/>
      <c r="H54" s="51"/>
      <c r="I54" s="116"/>
      <c r="J54" s="125"/>
      <c r="K54" s="125"/>
      <c r="L54" s="125"/>
      <c r="M54" s="125"/>
      <c r="N54" s="125"/>
      <c r="O54" s="125"/>
      <c r="P54" s="125"/>
    </row>
    <row r="55" spans="1:17" s="114" customFormat="1" ht="15" customHeight="1" x14ac:dyDescent="0.25">
      <c r="A55" s="126"/>
      <c r="B55" s="119"/>
      <c r="C55" s="119"/>
      <c r="D55" s="119"/>
      <c r="E55" s="119"/>
      <c r="F55" s="119"/>
      <c r="G55" s="119"/>
      <c r="H55" s="119"/>
      <c r="I55" s="126"/>
      <c r="J55" s="142" t="s">
        <v>163</v>
      </c>
      <c r="K55" s="142"/>
      <c r="L55" s="142"/>
      <c r="M55" s="142"/>
      <c r="N55" s="142"/>
      <c r="O55" s="142"/>
      <c r="P55" s="142"/>
    </row>
    <row r="56" spans="1:17" s="114" customFormat="1" ht="5.0999999999999996" customHeight="1" x14ac:dyDescent="0.2">
      <c r="B56" s="118"/>
      <c r="I56" s="116"/>
      <c r="J56" s="142"/>
      <c r="K56" s="142"/>
      <c r="L56" s="142"/>
      <c r="M56" s="142"/>
      <c r="N56" s="142"/>
      <c r="O56" s="142"/>
      <c r="P56" s="142"/>
    </row>
    <row r="57" spans="1:17" s="114" customFormat="1" ht="15" customHeight="1" x14ac:dyDescent="0.2">
      <c r="A57" s="126"/>
      <c r="B57" s="128" t="s">
        <v>159</v>
      </c>
      <c r="C57" s="116"/>
      <c r="D57" s="116"/>
      <c r="E57" s="116"/>
      <c r="F57" s="116"/>
      <c r="G57" s="116"/>
      <c r="H57" s="116"/>
      <c r="I57" s="126"/>
      <c r="J57" s="142"/>
      <c r="K57" s="142"/>
      <c r="L57" s="142"/>
      <c r="M57" s="142"/>
      <c r="N57" s="142"/>
      <c r="O57" s="142"/>
      <c r="P57" s="142"/>
    </row>
    <row r="58" spans="1:17" s="114" customFormat="1" ht="15" customHeight="1" x14ac:dyDescent="0.2">
      <c r="B58" s="114" t="s">
        <v>160</v>
      </c>
      <c r="C58" s="116"/>
      <c r="D58" s="116"/>
      <c r="E58" s="116"/>
      <c r="F58" s="116"/>
      <c r="G58" s="116"/>
      <c r="H58" s="116"/>
      <c r="I58" s="116"/>
      <c r="J58" s="142"/>
      <c r="K58" s="142"/>
      <c r="L58" s="142"/>
      <c r="M58" s="142"/>
      <c r="N58" s="142"/>
      <c r="O58" s="142"/>
      <c r="P58" s="142"/>
    </row>
    <row r="59" spans="1:17" s="114" customFormat="1" ht="14.25" customHeight="1" x14ac:dyDescent="0.25">
      <c r="B59" s="114" t="s">
        <v>149</v>
      </c>
      <c r="C59" s="51" t="s">
        <v>177</v>
      </c>
      <c r="D59" s="51"/>
      <c r="E59" s="51"/>
      <c r="F59" s="51"/>
      <c r="G59" s="51"/>
      <c r="H59" s="51"/>
      <c r="I59" s="112"/>
      <c r="J59" s="142"/>
      <c r="K59" s="142"/>
      <c r="L59" s="142"/>
      <c r="M59" s="142"/>
      <c r="N59" s="142"/>
      <c r="O59" s="142"/>
      <c r="P59" s="142"/>
    </row>
    <row r="60" spans="1:17" s="114" customFormat="1" ht="14.25" x14ac:dyDescent="0.25">
      <c r="B60" s="119"/>
      <c r="C60" s="119"/>
      <c r="D60" s="119"/>
      <c r="E60" s="119"/>
      <c r="F60" s="119"/>
      <c r="G60" s="119"/>
      <c r="H60" s="119"/>
      <c r="I60" s="112"/>
      <c r="J60" s="142"/>
      <c r="K60" s="142"/>
      <c r="L60" s="142"/>
      <c r="M60" s="142"/>
      <c r="N60" s="142"/>
      <c r="O60" s="142"/>
      <c r="P60" s="142"/>
    </row>
    <row r="61" spans="1:17" s="114" customFormat="1" ht="5.0999999999999996" customHeight="1" x14ac:dyDescent="0.2">
      <c r="B61" s="118"/>
      <c r="I61" s="116"/>
      <c r="J61" s="142"/>
      <c r="K61" s="142"/>
      <c r="L61" s="142"/>
      <c r="M61" s="142"/>
      <c r="N61" s="142"/>
      <c r="O61" s="142"/>
      <c r="P61" s="142"/>
    </row>
    <row r="62" spans="1:17" s="114" customFormat="1" ht="12.75" customHeight="1" x14ac:dyDescent="0.2">
      <c r="B62" s="128" t="s">
        <v>161</v>
      </c>
      <c r="C62" s="116"/>
      <c r="D62" s="116"/>
      <c r="E62" s="116"/>
      <c r="F62" s="116"/>
      <c r="G62" s="112"/>
      <c r="H62" s="112"/>
      <c r="I62" s="112"/>
      <c r="J62" s="142"/>
      <c r="K62" s="142"/>
      <c r="L62" s="142"/>
      <c r="M62" s="142"/>
      <c r="N62" s="142"/>
      <c r="O62" s="142"/>
      <c r="P62" s="142"/>
      <c r="Q62" s="126"/>
    </row>
    <row r="63" spans="1:17" s="114" customFormat="1" ht="15" customHeight="1" x14ac:dyDescent="0.2">
      <c r="B63" s="114" t="s">
        <v>162</v>
      </c>
      <c r="C63" s="116"/>
      <c r="D63" s="116"/>
      <c r="E63" s="116"/>
      <c r="F63" s="116"/>
      <c r="G63" s="112"/>
      <c r="H63" s="112"/>
      <c r="I63" s="129"/>
      <c r="J63" s="130"/>
      <c r="K63" s="130"/>
      <c r="L63" s="130"/>
      <c r="M63" s="130"/>
      <c r="N63" s="130"/>
      <c r="O63" s="130"/>
      <c r="P63" s="130"/>
      <c r="Q63" s="126"/>
    </row>
    <row r="64" spans="1:17" s="114" customFormat="1" ht="14.25" x14ac:dyDescent="0.25">
      <c r="B64" s="114" t="s">
        <v>149</v>
      </c>
      <c r="C64" s="51" t="s">
        <v>178</v>
      </c>
      <c r="D64" s="51"/>
      <c r="E64" s="51"/>
      <c r="F64" s="51"/>
      <c r="G64" s="51"/>
      <c r="H64" s="51"/>
      <c r="I64" s="129"/>
      <c r="J64" s="130"/>
      <c r="K64" s="130"/>
      <c r="L64" s="130"/>
      <c r="M64" s="130"/>
      <c r="N64" s="130"/>
      <c r="O64" s="130"/>
      <c r="P64" s="130"/>
    </row>
    <row r="65" spans="1:17" s="114" customFormat="1" ht="14.25" x14ac:dyDescent="0.25">
      <c r="B65" s="119" t="str">
        <f>IF(N71="mostrar","this isn’t. This restaurant is expensive.","")</f>
        <v/>
      </c>
      <c r="C65" s="119"/>
      <c r="D65" s="119"/>
      <c r="E65" s="119"/>
      <c r="F65" s="119"/>
      <c r="G65" s="119"/>
      <c r="H65" s="119"/>
      <c r="I65" s="112"/>
      <c r="J65" s="130"/>
      <c r="K65" s="130"/>
      <c r="L65" s="130"/>
      <c r="M65" s="130"/>
      <c r="N65" s="130"/>
      <c r="O65" s="130"/>
      <c r="P65" s="130"/>
    </row>
    <row r="66" spans="1:17" s="114" customFormat="1" ht="3.75" customHeight="1" x14ac:dyDescent="0.2">
      <c r="A66" s="112"/>
      <c r="B66" s="126"/>
      <c r="C66" s="126"/>
      <c r="D66" s="126"/>
      <c r="E66" s="126"/>
      <c r="F66" s="126"/>
      <c r="G66" s="126"/>
      <c r="H66" s="126"/>
      <c r="I66" s="132"/>
      <c r="J66" s="130"/>
      <c r="K66" s="130"/>
      <c r="L66" s="130"/>
      <c r="M66" s="130"/>
      <c r="N66" s="130"/>
      <c r="O66" s="130"/>
      <c r="P66" s="130"/>
    </row>
    <row r="67" spans="1:17" s="114" customFormat="1" ht="14.25" customHeight="1" x14ac:dyDescent="0.2">
      <c r="A67" s="112"/>
      <c r="B67" s="126"/>
      <c r="C67" s="126"/>
      <c r="D67" s="126"/>
      <c r="E67" s="126"/>
      <c r="F67" s="126"/>
      <c r="G67" s="126"/>
      <c r="H67" s="126"/>
      <c r="I67" s="132"/>
      <c r="J67" s="130"/>
      <c r="K67" s="130"/>
      <c r="L67" s="130"/>
      <c r="M67" s="130"/>
      <c r="N67" s="130"/>
      <c r="O67" s="130"/>
      <c r="P67" s="130"/>
    </row>
    <row r="68" spans="1:17" ht="14.25" customHeight="1" x14ac:dyDescent="0.25">
      <c r="C68" s="133"/>
      <c r="D68" s="133"/>
      <c r="E68" s="133"/>
      <c r="F68" s="133"/>
      <c r="G68" s="133"/>
      <c r="H68" s="133"/>
      <c r="I68" s="133"/>
      <c r="J68" s="130"/>
      <c r="K68" s="130"/>
      <c r="L68" s="130"/>
      <c r="M68" s="130"/>
      <c r="N68" s="130"/>
      <c r="O68" s="130"/>
      <c r="P68" s="130"/>
    </row>
    <row r="69" spans="1:17" ht="15" x14ac:dyDescent="0.25">
      <c r="A69" s="12"/>
      <c r="C69" s="134"/>
      <c r="D69" s="134"/>
      <c r="E69" s="134"/>
      <c r="F69" s="134"/>
      <c r="G69" s="134"/>
      <c r="H69" s="134"/>
      <c r="I69" s="134"/>
      <c r="J69" s="130"/>
      <c r="K69" s="130"/>
      <c r="L69" s="130"/>
      <c r="M69" s="130"/>
      <c r="N69" s="130"/>
      <c r="O69" s="130"/>
      <c r="P69" s="130"/>
    </row>
    <row r="70" spans="1:17" ht="5.0999999999999996" customHeight="1" x14ac:dyDescent="0.25">
      <c r="A70" s="12"/>
      <c r="B70" s="134"/>
      <c r="C70" s="134"/>
      <c r="D70" s="134"/>
      <c r="E70" s="134"/>
      <c r="F70" s="134"/>
      <c r="G70" s="134"/>
      <c r="H70" s="134"/>
      <c r="I70" s="134"/>
      <c r="J70" s="135"/>
      <c r="K70" s="135"/>
      <c r="L70" s="135"/>
      <c r="M70" s="135"/>
      <c r="N70" s="135"/>
      <c r="O70" s="135"/>
      <c r="P70" s="135"/>
    </row>
    <row r="71" spans="1:17" ht="15" x14ac:dyDescent="0.25">
      <c r="A71" s="12"/>
      <c r="B71" s="143" t="s">
        <v>42</v>
      </c>
      <c r="C71" s="143"/>
      <c r="D71" s="143"/>
      <c r="E71" s="143"/>
      <c r="F71" s="143"/>
      <c r="G71" s="143"/>
      <c r="H71" s="143"/>
      <c r="I71" s="143"/>
      <c r="J71" s="143"/>
      <c r="K71" s="143"/>
      <c r="L71" s="143"/>
      <c r="M71" s="143"/>
      <c r="N71" s="143"/>
      <c r="O71" s="143"/>
      <c r="P71" s="143"/>
    </row>
    <row r="72" spans="1:17" ht="15" x14ac:dyDescent="0.25">
      <c r="A72" s="12"/>
      <c r="P72" s="135"/>
    </row>
    <row r="73" spans="1:17" ht="15" x14ac:dyDescent="0.25">
      <c r="A73" s="12"/>
      <c r="B73" s="12"/>
      <c r="C73" s="12"/>
      <c r="D73" s="12"/>
      <c r="E73" s="12"/>
      <c r="F73" s="12"/>
      <c r="G73" s="12"/>
      <c r="H73" s="12"/>
      <c r="I73" s="12"/>
      <c r="J73" s="129"/>
      <c r="K73" s="129"/>
      <c r="L73" s="129"/>
      <c r="M73" s="129"/>
      <c r="N73" s="129"/>
      <c r="O73" s="129"/>
      <c r="P73" s="129"/>
    </row>
    <row r="74" spans="1:17" ht="15" x14ac:dyDescent="0.25">
      <c r="J74" s="129"/>
      <c r="K74" s="129"/>
      <c r="L74" s="129"/>
      <c r="M74" s="129"/>
      <c r="N74" s="129"/>
      <c r="O74" s="129"/>
      <c r="P74" s="129"/>
      <c r="Q74" s="31"/>
    </row>
    <row r="75" spans="1:17" ht="15" x14ac:dyDescent="0.25">
      <c r="J75" s="133"/>
      <c r="K75" s="133"/>
      <c r="L75" s="133"/>
      <c r="M75" s="133"/>
      <c r="P75" s="144"/>
      <c r="Q75" s="31"/>
    </row>
    <row r="76" spans="1:17" ht="15" hidden="1" x14ac:dyDescent="0.25">
      <c r="J76" s="134"/>
      <c r="K76" s="134"/>
      <c r="L76" s="134"/>
      <c r="M76" s="134"/>
      <c r="N76" s="134"/>
      <c r="O76" s="134"/>
      <c r="P76" s="138"/>
      <c r="Q76" s="31"/>
    </row>
    <row r="77" spans="1:17" ht="15" hidden="1" x14ac:dyDescent="0.25">
      <c r="J77" s="139"/>
      <c r="K77" s="139"/>
      <c r="L77" s="139"/>
      <c r="M77" s="139"/>
      <c r="N77" s="139"/>
      <c r="O77" s="139"/>
      <c r="P77" s="139"/>
      <c r="Q77" s="12"/>
    </row>
    <row r="78" spans="1:17" ht="15" hidden="1" x14ac:dyDescent="0.25">
      <c r="J78" s="139"/>
      <c r="K78" s="139"/>
      <c r="L78" s="139"/>
      <c r="M78" s="139"/>
      <c r="N78" s="139"/>
      <c r="O78" s="139"/>
      <c r="P78" s="139"/>
      <c r="Q78" s="12"/>
    </row>
    <row r="79" spans="1:17" ht="15" hidden="1" x14ac:dyDescent="0.25">
      <c r="J79" s="12"/>
      <c r="K79" s="12"/>
      <c r="L79" s="12"/>
      <c r="M79" s="12"/>
      <c r="N79" s="12"/>
      <c r="O79" s="12"/>
      <c r="P79" s="12"/>
    </row>
    <row r="80" spans="1:17" ht="15" hidden="1" x14ac:dyDescent="0.25">
      <c r="J80" s="12"/>
      <c r="K80" s="12"/>
      <c r="L80" s="12"/>
      <c r="M80" s="12"/>
      <c r="N80" s="12"/>
      <c r="O80" s="12"/>
      <c r="P80" s="12"/>
    </row>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row r="128" ht="0" hidden="1" customHeight="1" x14ac:dyDescent="0.25"/>
    <row r="129" ht="0" hidden="1" customHeight="1" x14ac:dyDescent="0.25"/>
    <row r="130" ht="0" hidden="1" customHeight="1" x14ac:dyDescent="0.25"/>
    <row r="131" ht="0" hidden="1" customHeight="1" x14ac:dyDescent="0.25"/>
    <row r="132" ht="0" hidden="1" customHeight="1" x14ac:dyDescent="0.25"/>
    <row r="133" ht="0" hidden="1" customHeight="1" x14ac:dyDescent="0.25"/>
    <row r="134" ht="0" hidden="1" customHeight="1" x14ac:dyDescent="0.25"/>
  </sheetData>
  <sheetProtection algorithmName="SHA-512" hashValue="xG4JujwUAUardrqgh7pw8HO+n83wYEN2j8XtKhsZLcviBPHGFrpqAL7NA/vpRq6QNPIppSmkRzPM6MtofVf29g==" saltValue="UrELGtq+fpHE2O8qwr2a7Q==" spinCount="100000" sheet="1" objects="1" scenarios="1" selectLockedCells="1" selectUnlockedCells="1"/>
  <mergeCells count="42">
    <mergeCell ref="J63:P69"/>
    <mergeCell ref="C64:H64"/>
    <mergeCell ref="B65:H65"/>
    <mergeCell ref="B71:P71"/>
    <mergeCell ref="J48:P54"/>
    <mergeCell ref="C49:H49"/>
    <mergeCell ref="B50:H50"/>
    <mergeCell ref="C54:H54"/>
    <mergeCell ref="B55:H55"/>
    <mergeCell ref="J55:P62"/>
    <mergeCell ref="C59:H59"/>
    <mergeCell ref="B60:H60"/>
    <mergeCell ref="B40:H40"/>
    <mergeCell ref="J43:P43"/>
    <mergeCell ref="C44:H44"/>
    <mergeCell ref="J44:P44"/>
    <mergeCell ref="B45:H45"/>
    <mergeCell ref="K47:O47"/>
    <mergeCell ref="C34:H34"/>
    <mergeCell ref="J34:P34"/>
    <mergeCell ref="B35:H35"/>
    <mergeCell ref="J38:P38"/>
    <mergeCell ref="C39:H39"/>
    <mergeCell ref="J39:P39"/>
    <mergeCell ref="B25:H25"/>
    <mergeCell ref="J28:P28"/>
    <mergeCell ref="C29:H29"/>
    <mergeCell ref="J29:P29"/>
    <mergeCell ref="B30:H30"/>
    <mergeCell ref="J33:P33"/>
    <mergeCell ref="J17:P19"/>
    <mergeCell ref="C19:H19"/>
    <mergeCell ref="B20:H20"/>
    <mergeCell ref="J23:P23"/>
    <mergeCell ref="C24:H24"/>
    <mergeCell ref="J24:P24"/>
    <mergeCell ref="B5:P5"/>
    <mergeCell ref="B7:H9"/>
    <mergeCell ref="J7:P9"/>
    <mergeCell ref="D11:F11"/>
    <mergeCell ref="L11:N11"/>
    <mergeCell ref="J13:P15"/>
  </mergeCells>
  <conditionalFormatting sqref="B21 J70:P70 P72 B26 B31 B36 B41 B46 B51 B56 B61">
    <cfRule type="expression" dxfId="2" priority="2">
      <formula>$N$71="mostrar"</formula>
    </cfRule>
  </conditionalFormatting>
  <conditionalFormatting sqref="J70:P70 P72">
    <cfRule type="expression" dxfId="1" priority="3">
      <formula>$N$71="mostrar"</formula>
    </cfRule>
  </conditionalFormatting>
  <conditionalFormatting sqref="J63:P69">
    <cfRule type="expression" dxfId="0" priority="1">
      <formula>$N$71="mostrar"</formula>
    </cfRule>
  </conditionalFormatting>
  <hyperlinks>
    <hyperlink ref="B71:P71" r:id="rId1" display="Contenido GRATUITO en: www.pacho8a.com" xr:uid="{FD1AB987-D9DD-415D-8193-DC5C52B2176A}"/>
  </hyperlinks>
  <printOptions horizontalCentered="1"/>
  <pageMargins left="0.70866141732283472" right="0.70866141732283472" top="0.74803149606299213" bottom="0.74803149606299213" header="0.31496062992125984" footer="0.31496062992125984"/>
  <pageSetup scale="76"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42424-1033-4AA0-9C29-14101E8EBBED}">
  <dimension ref="A1:T122"/>
  <sheetViews>
    <sheetView showGridLines="0" showRowColHeaders="0" showRuler="0" showWhiteSpace="0" zoomScale="120" zoomScaleNormal="120" workbookViewId="0">
      <selection activeCell="I15" sqref="I15:N16"/>
    </sheetView>
  </sheetViews>
  <sheetFormatPr baseColWidth="10" defaultColWidth="0" defaultRowHeight="0" customHeight="1" zeroHeight="1" x14ac:dyDescent="0.25"/>
  <cols>
    <col min="1" max="1" width="1.140625" customWidth="1"/>
    <col min="2" max="4" width="5.7109375" style="41" customWidth="1"/>
    <col min="5" max="5" width="6.28515625" style="41" customWidth="1"/>
    <col min="6" max="16" width="5.7109375" style="41" customWidth="1"/>
    <col min="17" max="17" width="1.7109375" customWidth="1"/>
    <col min="18" max="20" width="6.5703125" hidden="1" customWidth="1"/>
    <col min="21" max="16384" width="10.85546875" hidden="1"/>
  </cols>
  <sheetData>
    <row r="1" spans="2:17" ht="15" x14ac:dyDescent="0.25">
      <c r="B1"/>
      <c r="C1"/>
      <c r="D1"/>
      <c r="E1"/>
      <c r="F1"/>
      <c r="G1"/>
      <c r="H1"/>
      <c r="I1"/>
      <c r="J1"/>
      <c r="K1"/>
      <c r="L1"/>
      <c r="M1"/>
      <c r="N1"/>
      <c r="O1"/>
      <c r="P1"/>
    </row>
    <row r="2" spans="2:17" ht="15" x14ac:dyDescent="0.25">
      <c r="B2" s="1"/>
      <c r="C2" s="1"/>
      <c r="D2" s="1"/>
      <c r="E2" s="1"/>
      <c r="F2" s="1"/>
      <c r="G2" s="1"/>
      <c r="H2" s="1"/>
      <c r="I2" s="1"/>
      <c r="J2" s="1"/>
      <c r="K2" s="1"/>
      <c r="L2" s="1"/>
      <c r="M2" s="1"/>
      <c r="N2" s="1"/>
      <c r="O2" s="1"/>
      <c r="P2" s="1"/>
      <c r="Q2" s="1"/>
    </row>
    <row r="3" spans="2:17" ht="15" x14ac:dyDescent="0.25">
      <c r="B3"/>
      <c r="C3" s="12"/>
      <c r="D3" s="12"/>
      <c r="E3" s="12"/>
      <c r="F3" s="12"/>
      <c r="G3" s="12"/>
      <c r="H3" s="12"/>
      <c r="I3" s="12"/>
      <c r="J3" s="12"/>
      <c r="K3" s="12"/>
      <c r="L3" s="12"/>
      <c r="M3" s="12"/>
      <c r="N3" s="12"/>
      <c r="O3" s="12"/>
      <c r="P3" s="12"/>
    </row>
    <row r="4" spans="2:17" ht="5.0999999999999996" customHeight="1" x14ac:dyDescent="0.25">
      <c r="B4"/>
      <c r="C4" s="12"/>
      <c r="D4" s="12"/>
      <c r="E4" s="12"/>
      <c r="F4" s="12"/>
      <c r="G4" s="12"/>
      <c r="H4" s="12"/>
      <c r="I4" s="12"/>
      <c r="J4" s="12"/>
      <c r="K4" s="12"/>
      <c r="L4" s="12"/>
      <c r="M4" s="12"/>
      <c r="N4" s="12"/>
      <c r="O4" s="12"/>
      <c r="P4" s="12"/>
    </row>
    <row r="5" spans="2:17" ht="15" x14ac:dyDescent="0.25">
      <c r="B5" s="4" t="s">
        <v>179</v>
      </c>
      <c r="C5" s="4"/>
      <c r="D5" s="4"/>
      <c r="E5" s="4"/>
      <c r="F5" s="4"/>
      <c r="G5" s="4"/>
      <c r="H5" s="4"/>
      <c r="I5" s="4"/>
      <c r="J5" s="4"/>
      <c r="K5" s="4"/>
      <c r="L5" s="4"/>
      <c r="M5" s="4"/>
      <c r="N5" s="4"/>
      <c r="O5" s="4"/>
      <c r="P5" s="4"/>
      <c r="Q5" s="55"/>
    </row>
    <row r="6" spans="2:17" ht="4.5" customHeight="1" x14ac:dyDescent="0.25">
      <c r="B6"/>
      <c r="C6" s="12"/>
      <c r="D6" s="12"/>
      <c r="E6" s="12"/>
      <c r="F6" s="12"/>
      <c r="G6" s="12"/>
      <c r="H6" s="12"/>
      <c r="I6" s="12"/>
      <c r="J6" s="12"/>
      <c r="K6" s="12"/>
      <c r="L6" s="12"/>
      <c r="M6" s="12"/>
      <c r="N6" s="12"/>
      <c r="O6" s="12"/>
      <c r="P6" s="12"/>
    </row>
    <row r="7" spans="2:17" ht="15" customHeight="1" x14ac:dyDescent="0.25">
      <c r="B7"/>
      <c r="C7" s="94" t="s">
        <v>180</v>
      </c>
      <c r="D7" s="94"/>
      <c r="E7" s="94"/>
      <c r="F7" s="94"/>
      <c r="G7" s="94"/>
      <c r="H7" s="94"/>
      <c r="I7" s="94"/>
      <c r="J7" s="94"/>
      <c r="K7" s="94"/>
      <c r="L7" s="94"/>
      <c r="M7" s="94"/>
      <c r="N7" s="94"/>
      <c r="O7" s="94"/>
      <c r="P7" s="2"/>
      <c r="Q7" s="2"/>
    </row>
    <row r="8" spans="2:17" ht="15" x14ac:dyDescent="0.25">
      <c r="B8"/>
      <c r="C8" s="94"/>
      <c r="D8" s="94"/>
      <c r="E8" s="94"/>
      <c r="F8" s="94"/>
      <c r="G8" s="94"/>
      <c r="H8" s="94"/>
      <c r="I8" s="94"/>
      <c r="J8" s="94"/>
      <c r="K8" s="94"/>
      <c r="L8" s="94"/>
      <c r="M8" s="94"/>
      <c r="N8" s="94"/>
      <c r="O8" s="94"/>
      <c r="P8" s="2"/>
      <c r="Q8" s="2"/>
    </row>
    <row r="9" spans="2:17" ht="4.5" customHeight="1" x14ac:dyDescent="0.25">
      <c r="B9" s="89"/>
      <c r="C9" s="89"/>
      <c r="D9" s="89"/>
      <c r="E9" s="89"/>
      <c r="F9" s="89"/>
      <c r="G9" s="89"/>
      <c r="H9" s="89"/>
      <c r="I9" s="89"/>
      <c r="J9" s="89"/>
      <c r="K9" s="89"/>
      <c r="L9" s="89"/>
      <c r="M9" s="89"/>
      <c r="N9" s="89"/>
      <c r="O9" s="89"/>
      <c r="P9" s="2"/>
      <c r="Q9" s="2"/>
    </row>
    <row r="10" spans="2:17" ht="15.75" customHeight="1" x14ac:dyDescent="0.25">
      <c r="B10" s="2"/>
      <c r="C10" s="145" t="s">
        <v>181</v>
      </c>
      <c r="D10" s="145"/>
      <c r="E10" s="145"/>
      <c r="F10" s="146" t="s">
        <v>182</v>
      </c>
      <c r="G10" s="146"/>
      <c r="H10" s="146"/>
      <c r="I10" s="146" t="s">
        <v>181</v>
      </c>
      <c r="J10" s="146"/>
      <c r="K10" s="146"/>
      <c r="L10" s="146" t="s">
        <v>182</v>
      </c>
      <c r="M10" s="146"/>
      <c r="N10" s="146"/>
      <c r="O10" s="2"/>
      <c r="P10" s="2"/>
      <c r="Q10" s="2"/>
    </row>
    <row r="11" spans="2:17" ht="15" customHeight="1" x14ac:dyDescent="0.25">
      <c r="B11" s="2"/>
      <c r="C11" s="147" t="s">
        <v>183</v>
      </c>
      <c r="D11" s="147"/>
      <c r="E11" s="147"/>
      <c r="F11" s="148" t="s">
        <v>184</v>
      </c>
      <c r="G11" s="148"/>
      <c r="H11" s="148"/>
      <c r="I11" s="147" t="s">
        <v>185</v>
      </c>
      <c r="J11" s="147"/>
      <c r="K11" s="147"/>
      <c r="L11" s="149"/>
      <c r="M11" s="149"/>
      <c r="N11" s="149"/>
      <c r="O11" s="2"/>
      <c r="P11" s="2"/>
      <c r="Q11" s="2"/>
    </row>
    <row r="12" spans="2:17" ht="15" customHeight="1" x14ac:dyDescent="0.25">
      <c r="B12" s="3"/>
      <c r="C12" s="147" t="s">
        <v>186</v>
      </c>
      <c r="D12" s="147"/>
      <c r="E12" s="147"/>
      <c r="F12" s="149"/>
      <c r="G12" s="149"/>
      <c r="H12" s="149"/>
      <c r="I12" s="147" t="s">
        <v>187</v>
      </c>
      <c r="J12" s="147"/>
      <c r="K12" s="147"/>
      <c r="L12" s="149"/>
      <c r="M12" s="149"/>
      <c r="N12" s="149"/>
      <c r="O12" s="99"/>
      <c r="P12" s="2"/>
      <c r="Q12" s="3"/>
    </row>
    <row r="13" spans="2:17" ht="15" customHeight="1" x14ac:dyDescent="0.25">
      <c r="B13"/>
      <c r="C13" s="147" t="s">
        <v>188</v>
      </c>
      <c r="D13" s="147"/>
      <c r="E13" s="147"/>
      <c r="F13" s="149"/>
      <c r="G13" s="149"/>
      <c r="H13" s="149"/>
      <c r="I13" s="147" t="s">
        <v>189</v>
      </c>
      <c r="J13" s="147"/>
      <c r="K13" s="147"/>
      <c r="L13" s="149"/>
      <c r="M13" s="149"/>
      <c r="N13" s="149"/>
      <c r="O13" s="60"/>
      <c r="P13" s="60"/>
      <c r="Q13" s="2"/>
    </row>
    <row r="14" spans="2:17" ht="15" customHeight="1" x14ac:dyDescent="0.25">
      <c r="B14"/>
      <c r="C14" s="147" t="s">
        <v>190</v>
      </c>
      <c r="D14" s="147"/>
      <c r="E14" s="147"/>
      <c r="F14" s="149"/>
      <c r="G14" s="149"/>
      <c r="H14" s="149"/>
      <c r="I14" s="147" t="s">
        <v>191</v>
      </c>
      <c r="J14" s="147"/>
      <c r="K14" s="147"/>
      <c r="L14" s="149"/>
      <c r="M14" s="149"/>
      <c r="N14" s="149"/>
      <c r="O14" s="60"/>
      <c r="P14" s="60"/>
      <c r="Q14" s="2"/>
    </row>
    <row r="15" spans="2:17" ht="15" customHeight="1" x14ac:dyDescent="0.25">
      <c r="B15"/>
      <c r="C15" s="147" t="s">
        <v>192</v>
      </c>
      <c r="D15" s="147"/>
      <c r="E15" s="147"/>
      <c r="F15" s="149"/>
      <c r="G15" s="149"/>
      <c r="H15" s="149"/>
      <c r="I15" s="147" t="s">
        <v>193</v>
      </c>
      <c r="J15" s="147"/>
      <c r="K15" s="147"/>
      <c r="L15" s="149"/>
      <c r="M15" s="149"/>
      <c r="N15" s="149"/>
      <c r="O15" s="60"/>
      <c r="P15" s="60"/>
      <c r="Q15" s="2"/>
    </row>
    <row r="16" spans="2:17" ht="15" customHeight="1" x14ac:dyDescent="0.25">
      <c r="B16"/>
      <c r="C16" s="147" t="s">
        <v>194</v>
      </c>
      <c r="D16" s="147"/>
      <c r="E16" s="147"/>
      <c r="F16" s="149"/>
      <c r="G16" s="149"/>
      <c r="H16" s="149"/>
      <c r="I16" s="147" t="s">
        <v>195</v>
      </c>
      <c r="J16" s="147"/>
      <c r="K16" s="147"/>
      <c r="L16" s="149"/>
      <c r="M16" s="149"/>
      <c r="N16" s="149"/>
      <c r="O16" s="60"/>
      <c r="P16" s="60"/>
    </row>
    <row r="17" spans="2:18" ht="15" customHeight="1" x14ac:dyDescent="0.25">
      <c r="B17" s="1"/>
      <c r="C17" s="147" t="s">
        <v>196</v>
      </c>
      <c r="D17" s="147"/>
      <c r="E17" s="147"/>
      <c r="F17" s="149"/>
      <c r="G17" s="149"/>
      <c r="H17" s="149"/>
      <c r="I17" s="147" t="s">
        <v>197</v>
      </c>
      <c r="J17" s="147"/>
      <c r="K17" s="147"/>
      <c r="L17" s="149"/>
      <c r="M17" s="149"/>
      <c r="N17" s="149"/>
      <c r="O17" s="64"/>
      <c r="P17" s="64"/>
    </row>
    <row r="18" spans="2:18" ht="15" customHeight="1" x14ac:dyDescent="0.25">
      <c r="B18"/>
      <c r="C18" s="147" t="s">
        <v>198</v>
      </c>
      <c r="D18" s="147"/>
      <c r="E18" s="147"/>
      <c r="F18" s="149"/>
      <c r="G18" s="149"/>
      <c r="H18" s="149"/>
      <c r="I18" s="147" t="s">
        <v>199</v>
      </c>
      <c r="J18" s="147"/>
      <c r="K18" s="147"/>
      <c r="L18" s="149"/>
      <c r="M18" s="149"/>
      <c r="N18" s="149"/>
      <c r="O18" s="64"/>
      <c r="P18" s="64"/>
    </row>
    <row r="19" spans="2:18" ht="4.5" customHeight="1" x14ac:dyDescent="0.25">
      <c r="B19"/>
      <c r="C19" s="150"/>
      <c r="D19" s="150"/>
      <c r="E19" s="150"/>
      <c r="F19" s="151"/>
      <c r="G19" s="151"/>
      <c r="H19" s="151"/>
      <c r="I19" s="151"/>
      <c r="J19" s="151"/>
      <c r="K19" s="151"/>
      <c r="L19" s="151"/>
      <c r="M19" s="151"/>
      <c r="N19" s="151"/>
      <c r="O19" s="64"/>
      <c r="P19" s="64"/>
    </row>
    <row r="20" spans="2:18" ht="15" customHeight="1" x14ac:dyDescent="0.25">
      <c r="B20"/>
      <c r="C20" s="94" t="s">
        <v>200</v>
      </c>
      <c r="D20" s="94"/>
      <c r="E20" s="94"/>
      <c r="F20" s="94"/>
      <c r="G20" s="94"/>
      <c r="H20" s="94"/>
      <c r="I20" s="94"/>
      <c r="J20" s="94"/>
      <c r="K20" s="94"/>
      <c r="L20" s="94"/>
      <c r="M20" s="94"/>
      <c r="N20" s="94"/>
      <c r="O20" s="94"/>
      <c r="P20" s="64"/>
    </row>
    <row r="21" spans="2:18" ht="15" x14ac:dyDescent="0.25">
      <c r="B21" s="12"/>
      <c r="C21" s="94"/>
      <c r="D21" s="94"/>
      <c r="E21" s="94"/>
      <c r="F21" s="94"/>
      <c r="G21" s="94"/>
      <c r="H21" s="94"/>
      <c r="I21" s="94"/>
      <c r="J21" s="94"/>
      <c r="K21" s="94"/>
      <c r="L21" s="94"/>
      <c r="M21" s="94"/>
      <c r="N21" s="94"/>
      <c r="O21" s="94"/>
      <c r="P21" s="152"/>
    </row>
    <row r="22" spans="2:18" ht="4.5" customHeight="1" x14ac:dyDescent="0.25">
      <c r="B22"/>
      <c r="C22" s="12"/>
      <c r="D22" s="12"/>
      <c r="E22" s="12"/>
      <c r="F22" s="12"/>
      <c r="G22" s="12"/>
      <c r="H22" s="12"/>
      <c r="I22" s="12"/>
      <c r="J22" s="12"/>
      <c r="K22" s="12"/>
      <c r="L22" s="12"/>
      <c r="M22" s="12"/>
      <c r="N22" s="12"/>
      <c r="O22" s="12"/>
      <c r="P22" s="12"/>
    </row>
    <row r="23" spans="2:18" ht="15" x14ac:dyDescent="0.25">
      <c r="B23"/>
      <c r="C23" s="153" t="s">
        <v>201</v>
      </c>
      <c r="D23" s="154"/>
      <c r="E23" s="154"/>
      <c r="F23" s="154"/>
      <c r="G23" s="154"/>
      <c r="H23" s="154"/>
      <c r="I23" s="154"/>
      <c r="J23" s="155"/>
      <c r="K23" s="153"/>
      <c r="L23" s="153"/>
      <c r="M23" s="153"/>
      <c r="N23" s="153"/>
      <c r="O23" s="156"/>
      <c r="P23"/>
      <c r="Q23" s="12"/>
    </row>
    <row r="24" spans="2:18" ht="15" customHeight="1" x14ac:dyDescent="0.25">
      <c r="B24"/>
      <c r="C24" s="157" t="s">
        <v>202</v>
      </c>
      <c r="D24" s="157"/>
      <c r="E24" s="157"/>
      <c r="F24" s="157"/>
      <c r="G24" s="157"/>
      <c r="H24" s="157"/>
      <c r="I24" s="157"/>
      <c r="J24" s="157"/>
      <c r="K24" s="157"/>
      <c r="L24" s="157"/>
      <c r="M24" s="157"/>
      <c r="N24" s="157"/>
      <c r="O24" s="157"/>
      <c r="P24"/>
      <c r="Q24" s="12"/>
    </row>
    <row r="25" spans="2:18" ht="15" x14ac:dyDescent="0.25">
      <c r="B25"/>
      <c r="C25" s="158" t="str">
        <f>IF(N66="mostrar","My sister Alejandra speaks English, but my brothers Andres and David speak French.","")</f>
        <v/>
      </c>
      <c r="D25" s="158"/>
      <c r="E25" s="158"/>
      <c r="F25" s="158"/>
      <c r="G25" s="158"/>
      <c r="H25" s="158"/>
      <c r="I25" s="158"/>
      <c r="J25" s="158"/>
      <c r="K25" s="158"/>
      <c r="L25" s="158"/>
      <c r="M25" s="158"/>
      <c r="N25" s="158"/>
      <c r="O25" s="158"/>
      <c r="P25"/>
      <c r="Q25" s="72"/>
    </row>
    <row r="26" spans="2:18" ht="5.0999999999999996" customHeight="1" x14ac:dyDescent="0.25">
      <c r="B26"/>
      <c r="P26"/>
      <c r="Q26" s="41"/>
    </row>
    <row r="27" spans="2:18" ht="15" x14ac:dyDescent="0.25">
      <c r="B27"/>
      <c r="C27" s="153" t="s">
        <v>203</v>
      </c>
      <c r="D27" s="154"/>
      <c r="E27" s="154"/>
      <c r="F27" s="154"/>
      <c r="G27" s="154"/>
      <c r="H27" s="154"/>
      <c r="I27" s="154"/>
      <c r="J27" s="154"/>
      <c r="K27" s="154"/>
      <c r="L27" s="154"/>
      <c r="M27" s="154"/>
      <c r="N27" s="154"/>
      <c r="O27" s="154"/>
      <c r="P27"/>
      <c r="Q27" s="12"/>
    </row>
    <row r="28" spans="2:18" ht="15" x14ac:dyDescent="0.25">
      <c r="B28"/>
      <c r="C28" s="157"/>
      <c r="D28" s="157"/>
      <c r="E28" s="157"/>
      <c r="F28" s="157"/>
      <c r="G28" s="157"/>
      <c r="H28" s="157"/>
      <c r="I28" s="157"/>
      <c r="J28" s="157"/>
      <c r="K28" s="157"/>
      <c r="L28" s="157"/>
      <c r="M28" s="157"/>
      <c r="N28" s="157"/>
      <c r="O28" s="157"/>
      <c r="P28"/>
      <c r="Q28" s="18"/>
    </row>
    <row r="29" spans="2:18" ht="15" x14ac:dyDescent="0.25">
      <c r="B29"/>
      <c r="C29" s="119" t="str">
        <f>IF(N66="mostrar","He likes to dance Salsa and his wife likes to dance Tango.","")</f>
        <v/>
      </c>
      <c r="D29" s="119"/>
      <c r="E29" s="119"/>
      <c r="F29" s="119"/>
      <c r="G29" s="119"/>
      <c r="H29" s="119"/>
      <c r="I29" s="119"/>
      <c r="J29" s="119"/>
      <c r="K29" s="119"/>
      <c r="L29" s="119"/>
      <c r="M29" s="119"/>
      <c r="N29" s="119"/>
      <c r="O29" s="119"/>
      <c r="P29"/>
      <c r="Q29" s="12"/>
      <c r="R29" s="26"/>
    </row>
    <row r="30" spans="2:18" ht="5.0999999999999996" customHeight="1" x14ac:dyDescent="0.25">
      <c r="B30"/>
      <c r="P30"/>
      <c r="Q30" s="41"/>
    </row>
    <row r="31" spans="2:18" ht="15" x14ac:dyDescent="0.25">
      <c r="B31"/>
      <c r="C31" s="153" t="s">
        <v>204</v>
      </c>
      <c r="D31" s="154"/>
      <c r="E31" s="154"/>
      <c r="F31" s="154"/>
      <c r="G31" s="154"/>
      <c r="H31" s="154"/>
      <c r="I31" s="154"/>
      <c r="J31" s="154"/>
      <c r="K31" s="154"/>
      <c r="L31" s="156"/>
      <c r="M31" s="156"/>
      <c r="N31" s="156"/>
      <c r="O31" s="156"/>
      <c r="P31"/>
      <c r="Q31" s="25"/>
      <c r="R31" s="26"/>
    </row>
    <row r="32" spans="2:18" ht="15" x14ac:dyDescent="0.25">
      <c r="B32"/>
      <c r="C32" s="157"/>
      <c r="D32" s="157"/>
      <c r="E32" s="157"/>
      <c r="F32" s="157"/>
      <c r="G32" s="157"/>
      <c r="H32" s="157"/>
      <c r="I32" s="157"/>
      <c r="J32" s="157"/>
      <c r="K32" s="157"/>
      <c r="L32" s="157"/>
      <c r="M32" s="157"/>
      <c r="N32" s="157"/>
      <c r="O32" s="157"/>
      <c r="P32"/>
      <c r="Q32" s="64"/>
    </row>
    <row r="33" spans="3:17" customFormat="1" ht="15" x14ac:dyDescent="0.25">
      <c r="C33" s="119" t="str">
        <f>IF(N66="mostrar","I brush my teeth every day.","")</f>
        <v/>
      </c>
      <c r="D33" s="119"/>
      <c r="E33" s="119"/>
      <c r="F33" s="119"/>
      <c r="G33" s="119"/>
      <c r="H33" s="119"/>
      <c r="I33" s="119"/>
      <c r="J33" s="119"/>
      <c r="K33" s="119"/>
      <c r="L33" s="119"/>
      <c r="M33" s="119"/>
      <c r="N33" s="119"/>
      <c r="O33" s="119"/>
      <c r="Q33" s="31"/>
    </row>
    <row r="34" spans="3:17" customFormat="1" ht="5.0999999999999996" customHeight="1" x14ac:dyDescent="0.25">
      <c r="C34" s="41"/>
      <c r="D34" s="41"/>
      <c r="E34" s="41"/>
      <c r="F34" s="41"/>
      <c r="G34" s="41"/>
      <c r="H34" s="41"/>
      <c r="I34" s="41"/>
      <c r="J34" s="41"/>
      <c r="K34" s="41"/>
      <c r="L34" s="41"/>
      <c r="M34" s="41"/>
      <c r="N34" s="41"/>
      <c r="O34" s="41"/>
      <c r="Q34" s="41"/>
    </row>
    <row r="35" spans="3:17" customFormat="1" ht="15" customHeight="1" x14ac:dyDescent="0.25">
      <c r="C35" s="159" t="s">
        <v>205</v>
      </c>
      <c r="D35" s="159"/>
      <c r="E35" s="159"/>
      <c r="F35" s="159"/>
      <c r="G35" s="159"/>
      <c r="H35" s="159"/>
      <c r="I35" s="159"/>
      <c r="J35" s="159"/>
      <c r="K35" s="159"/>
      <c r="L35" s="159"/>
      <c r="M35" s="159"/>
      <c r="N35" s="159"/>
      <c r="O35" s="159"/>
      <c r="Q35" s="31"/>
    </row>
    <row r="36" spans="3:17" customFormat="1" ht="15" x14ac:dyDescent="0.25">
      <c r="C36" s="159"/>
      <c r="D36" s="159"/>
      <c r="E36" s="159"/>
      <c r="F36" s="159"/>
      <c r="G36" s="159"/>
      <c r="H36" s="159"/>
      <c r="I36" s="159"/>
      <c r="J36" s="159"/>
      <c r="K36" s="159"/>
      <c r="L36" s="159"/>
      <c r="M36" s="159"/>
      <c r="N36" s="159"/>
      <c r="O36" s="159"/>
      <c r="Q36" s="31"/>
    </row>
    <row r="37" spans="3:17" customFormat="1" ht="14.25" customHeight="1" x14ac:dyDescent="0.25">
      <c r="C37" s="157"/>
      <c r="D37" s="157"/>
      <c r="E37" s="157"/>
      <c r="F37" s="157"/>
      <c r="G37" s="157"/>
      <c r="H37" s="157"/>
      <c r="I37" s="157"/>
      <c r="J37" s="157"/>
      <c r="K37" s="157"/>
      <c r="L37" s="157"/>
      <c r="M37" s="157"/>
      <c r="N37" s="157"/>
      <c r="O37" s="157"/>
      <c r="Q37" s="31"/>
    </row>
    <row r="38" spans="3:17" customFormat="1" ht="15" x14ac:dyDescent="0.25">
      <c r="C38" s="157"/>
      <c r="D38" s="157"/>
      <c r="E38" s="157"/>
      <c r="F38" s="157"/>
      <c r="G38" s="157"/>
      <c r="H38" s="157"/>
      <c r="I38" s="157"/>
      <c r="J38" s="157"/>
      <c r="K38" s="157"/>
      <c r="L38" s="157"/>
      <c r="M38" s="157"/>
      <c r="N38" s="157"/>
      <c r="O38" s="157"/>
      <c r="Q38" s="31"/>
    </row>
    <row r="39" spans="3:17" customFormat="1" ht="15" x14ac:dyDescent="0.25">
      <c r="C39" s="119" t="str">
        <f>IF(N66="mostrar","We watch TV in the living room, on the sofa.My mother watches TV in her.","")</f>
        <v/>
      </c>
      <c r="D39" s="119"/>
      <c r="E39" s="119"/>
      <c r="F39" s="119"/>
      <c r="G39" s="119"/>
      <c r="H39" s="119"/>
      <c r="I39" s="119"/>
      <c r="J39" s="119"/>
      <c r="K39" s="119"/>
      <c r="L39" s="119"/>
      <c r="M39" s="119"/>
      <c r="N39" s="119"/>
      <c r="O39" s="119"/>
      <c r="Q39" s="31"/>
    </row>
    <row r="40" spans="3:17" customFormat="1" ht="5.0999999999999996" customHeight="1" x14ac:dyDescent="0.25">
      <c r="C40" s="41"/>
      <c r="D40" s="41"/>
      <c r="E40" s="41"/>
      <c r="F40" s="41"/>
      <c r="G40" s="41"/>
      <c r="H40" s="41"/>
      <c r="I40" s="41"/>
      <c r="J40" s="41"/>
      <c r="K40" s="41"/>
      <c r="L40" s="41"/>
      <c r="M40" s="41"/>
      <c r="N40" s="41"/>
      <c r="O40" s="41"/>
      <c r="Q40" s="41"/>
    </row>
    <row r="41" spans="3:17" customFormat="1" ht="15" x14ac:dyDescent="0.25">
      <c r="C41" s="153" t="s">
        <v>206</v>
      </c>
      <c r="D41" s="154"/>
      <c r="E41" s="154"/>
      <c r="F41" s="154"/>
      <c r="G41" s="154"/>
      <c r="H41" s="154"/>
      <c r="I41" s="154"/>
      <c r="J41" s="154"/>
      <c r="K41" s="154"/>
      <c r="L41" s="156"/>
      <c r="M41" s="156"/>
      <c r="N41" s="156"/>
      <c r="O41" s="156"/>
      <c r="Q41" s="12"/>
    </row>
    <row r="42" spans="3:17" customFormat="1" ht="15" x14ac:dyDescent="0.25">
      <c r="C42" s="157"/>
      <c r="D42" s="157"/>
      <c r="E42" s="157"/>
      <c r="F42" s="157"/>
      <c r="G42" s="157"/>
      <c r="H42" s="157"/>
      <c r="I42" s="157"/>
      <c r="J42" s="157"/>
      <c r="K42" s="157"/>
      <c r="L42" s="157"/>
      <c r="M42" s="157"/>
      <c r="N42" s="157"/>
      <c r="O42" s="157"/>
      <c r="Q42" s="12"/>
    </row>
    <row r="43" spans="3:17" customFormat="1" ht="15" x14ac:dyDescent="0.25">
      <c r="C43" s="119" t="str">
        <f>IF(N66="mostrar","Edna has a baby. The baby cries all day. Edna sings songs and her baby sleeps.","")</f>
        <v/>
      </c>
      <c r="D43" s="119"/>
      <c r="E43" s="119"/>
      <c r="F43" s="119"/>
      <c r="G43" s="119"/>
      <c r="H43" s="119"/>
      <c r="I43" s="119"/>
      <c r="J43" s="119"/>
      <c r="K43" s="119"/>
      <c r="L43" s="119"/>
      <c r="M43" s="119"/>
      <c r="N43" s="119"/>
      <c r="O43" s="119"/>
      <c r="Q43" s="12"/>
    </row>
    <row r="44" spans="3:17" customFormat="1" ht="5.0999999999999996" customHeight="1" x14ac:dyDescent="0.25">
      <c r="C44" s="41"/>
      <c r="D44" s="41"/>
      <c r="E44" s="41"/>
      <c r="F44" s="41"/>
      <c r="G44" s="41"/>
      <c r="H44" s="41"/>
      <c r="I44" s="41"/>
      <c r="J44" s="41"/>
      <c r="K44" s="41"/>
      <c r="L44" s="41"/>
      <c r="M44" s="41"/>
      <c r="N44" s="41"/>
      <c r="O44" s="41"/>
      <c r="Q44" s="41"/>
    </row>
    <row r="45" spans="3:17" customFormat="1" ht="15" x14ac:dyDescent="0.25">
      <c r="C45" s="153" t="s">
        <v>207</v>
      </c>
      <c r="D45" s="154"/>
      <c r="E45" s="154"/>
      <c r="F45" s="154"/>
      <c r="G45" s="154"/>
      <c r="H45" s="154"/>
      <c r="I45" s="154"/>
      <c r="J45" s="154"/>
      <c r="K45" s="154"/>
      <c r="L45" s="154"/>
      <c r="M45" s="154"/>
      <c r="N45" s="154"/>
      <c r="O45" s="154"/>
      <c r="Q45" s="12"/>
    </row>
    <row r="46" spans="3:17" customFormat="1" ht="15" x14ac:dyDescent="0.25">
      <c r="C46" s="157"/>
      <c r="D46" s="157"/>
      <c r="E46" s="157"/>
      <c r="F46" s="157"/>
      <c r="G46" s="157"/>
      <c r="H46" s="157"/>
      <c r="I46" s="157"/>
      <c r="J46" s="157"/>
      <c r="K46" s="157"/>
      <c r="L46" s="157"/>
      <c r="M46" s="157"/>
      <c r="N46" s="157"/>
      <c r="O46" s="157"/>
      <c r="Q46" s="12"/>
    </row>
    <row r="47" spans="3:17" customFormat="1" ht="15" x14ac:dyDescent="0.25">
      <c r="C47" s="119" t="str">
        <f>IF(N66="mostrar","We do five exercises, but the teachers does ten.","")</f>
        <v/>
      </c>
      <c r="D47" s="119"/>
      <c r="E47" s="119"/>
      <c r="F47" s="119"/>
      <c r="G47" s="119"/>
      <c r="H47" s="119"/>
      <c r="I47" s="119"/>
      <c r="J47" s="119"/>
      <c r="K47" s="119"/>
      <c r="L47" s="119"/>
      <c r="M47" s="119"/>
      <c r="N47" s="119"/>
      <c r="O47" s="119"/>
      <c r="Q47" s="12"/>
    </row>
    <row r="48" spans="3:17" customFormat="1" ht="5.0999999999999996" customHeight="1" x14ac:dyDescent="0.25">
      <c r="C48" s="41"/>
      <c r="D48" s="41"/>
      <c r="E48" s="41"/>
      <c r="F48" s="41"/>
      <c r="G48" s="41"/>
      <c r="H48" s="41"/>
      <c r="I48" s="41"/>
      <c r="J48" s="41"/>
      <c r="K48" s="41"/>
      <c r="L48" s="41"/>
      <c r="M48" s="41"/>
      <c r="N48" s="41"/>
      <c r="O48" s="41"/>
      <c r="Q48" s="41"/>
    </row>
    <row r="49" spans="3:17" customFormat="1" ht="15" x14ac:dyDescent="0.25">
      <c r="C49" s="114" t="s">
        <v>208</v>
      </c>
      <c r="D49" s="154"/>
      <c r="E49" s="154"/>
      <c r="F49" s="154"/>
      <c r="G49" s="154"/>
      <c r="H49" s="156"/>
      <c r="I49" s="156"/>
      <c r="J49" s="154"/>
      <c r="K49" s="154"/>
      <c r="L49" s="154"/>
      <c r="M49" s="154"/>
      <c r="N49" s="154"/>
      <c r="O49" s="154"/>
      <c r="Q49" s="12"/>
    </row>
    <row r="50" spans="3:17" customFormat="1" ht="14.25" customHeight="1" x14ac:dyDescent="0.25">
      <c r="C50" s="76"/>
      <c r="D50" s="76"/>
      <c r="E50" s="76"/>
      <c r="F50" s="76"/>
      <c r="G50" s="76"/>
      <c r="H50" s="76"/>
      <c r="I50" s="76"/>
      <c r="J50" s="76"/>
      <c r="K50" s="76"/>
      <c r="L50" s="76"/>
      <c r="M50" s="76"/>
      <c r="N50" s="76"/>
      <c r="O50" s="76"/>
      <c r="Q50" s="12"/>
    </row>
    <row r="51" spans="3:17" customFormat="1" ht="15" x14ac:dyDescent="0.25">
      <c r="C51" s="76"/>
      <c r="D51" s="76"/>
      <c r="E51" s="76"/>
      <c r="F51" s="76"/>
      <c r="G51" s="76"/>
      <c r="H51" s="76"/>
      <c r="I51" s="76"/>
      <c r="J51" s="76"/>
      <c r="K51" s="76"/>
      <c r="L51" s="76"/>
      <c r="M51" s="76"/>
      <c r="N51" s="76"/>
      <c r="O51" s="76"/>
      <c r="Q51" s="12"/>
    </row>
    <row r="52" spans="3:17" customFormat="1" ht="15" x14ac:dyDescent="0.25">
      <c r="C52" s="160" t="str">
        <f>IF(N66="mostrar","My grandfather and my father are in the garage. They fix the car and my mother prepares the lunch.","")</f>
        <v/>
      </c>
      <c r="D52" s="160"/>
      <c r="E52" s="160"/>
      <c r="F52" s="160"/>
      <c r="G52" s="160"/>
      <c r="H52" s="160"/>
      <c r="I52" s="160"/>
      <c r="J52" s="160"/>
      <c r="K52" s="160"/>
      <c r="L52" s="160"/>
      <c r="M52" s="160"/>
      <c r="N52" s="160"/>
      <c r="O52" s="160"/>
      <c r="Q52" s="12"/>
    </row>
    <row r="53" spans="3:17" customFormat="1" ht="5.0999999999999996" customHeight="1" x14ac:dyDescent="0.25">
      <c r="C53" s="41"/>
      <c r="D53" s="41"/>
      <c r="E53" s="41"/>
      <c r="F53" s="41"/>
      <c r="G53" s="41"/>
      <c r="H53" s="41"/>
      <c r="I53" s="41"/>
      <c r="J53" s="41"/>
      <c r="K53" s="41"/>
      <c r="L53" s="41"/>
      <c r="M53" s="41"/>
      <c r="N53" s="41"/>
      <c r="O53" s="41"/>
      <c r="Q53" s="41"/>
    </row>
    <row r="54" spans="3:17" customFormat="1" ht="15" x14ac:dyDescent="0.25">
      <c r="C54" s="153" t="s">
        <v>209</v>
      </c>
      <c r="D54" s="153"/>
      <c r="E54" s="153"/>
      <c r="F54" s="153"/>
      <c r="G54" s="153"/>
      <c r="H54" s="153"/>
      <c r="I54" s="153"/>
      <c r="J54" s="153"/>
      <c r="K54" s="153"/>
      <c r="L54" s="153"/>
      <c r="M54" s="153"/>
      <c r="N54" s="153"/>
      <c r="O54" s="153"/>
      <c r="Q54" s="12"/>
    </row>
    <row r="55" spans="3:17" customFormat="1" ht="15" x14ac:dyDescent="0.25">
      <c r="C55" s="157"/>
      <c r="D55" s="157"/>
      <c r="E55" s="157"/>
      <c r="F55" s="157"/>
      <c r="G55" s="157"/>
      <c r="H55" s="157"/>
      <c r="I55" s="157"/>
      <c r="J55" s="157"/>
      <c r="K55" s="157"/>
      <c r="L55" s="157"/>
      <c r="M55" s="157"/>
      <c r="N55" s="157"/>
      <c r="O55" s="157"/>
      <c r="Q55" s="12"/>
    </row>
    <row r="56" spans="3:17" customFormat="1" ht="15" x14ac:dyDescent="0.25">
      <c r="C56" s="119" t="str">
        <f>IF(N66="mostrar","I feel good. She feels good. He feels good and we feel good.","")</f>
        <v/>
      </c>
      <c r="D56" s="119"/>
      <c r="E56" s="119"/>
      <c r="F56" s="119"/>
      <c r="G56" s="119"/>
      <c r="H56" s="119"/>
      <c r="I56" s="119"/>
      <c r="J56" s="119"/>
      <c r="K56" s="119"/>
      <c r="L56" s="119"/>
      <c r="M56" s="119"/>
      <c r="N56" s="119"/>
      <c r="O56" s="119"/>
      <c r="Q56" s="12"/>
    </row>
    <row r="57" spans="3:17" customFormat="1" ht="5.0999999999999996" customHeight="1" x14ac:dyDescent="0.25">
      <c r="C57" s="41"/>
      <c r="D57" s="41"/>
      <c r="E57" s="41"/>
      <c r="F57" s="41"/>
      <c r="G57" s="41"/>
      <c r="H57" s="41"/>
      <c r="I57" s="41"/>
      <c r="J57" s="41"/>
      <c r="K57" s="41"/>
      <c r="L57" s="41"/>
      <c r="M57" s="41"/>
      <c r="N57" s="41"/>
      <c r="O57" s="41"/>
      <c r="Q57" s="41"/>
    </row>
    <row r="58" spans="3:17" customFormat="1" ht="15" x14ac:dyDescent="0.25">
      <c r="C58" s="153" t="s">
        <v>210</v>
      </c>
      <c r="D58" s="153"/>
      <c r="E58" s="153"/>
      <c r="F58" s="153"/>
      <c r="G58" s="153"/>
      <c r="H58" s="153"/>
      <c r="I58" s="153"/>
      <c r="J58" s="153"/>
      <c r="K58" s="153"/>
      <c r="L58" s="153"/>
      <c r="M58" s="153"/>
      <c r="N58" s="153"/>
      <c r="O58" s="153"/>
      <c r="Q58" s="12"/>
    </row>
    <row r="59" spans="3:17" customFormat="1" ht="15" x14ac:dyDescent="0.25">
      <c r="C59" s="157"/>
      <c r="D59" s="157"/>
      <c r="E59" s="157"/>
      <c r="F59" s="157"/>
      <c r="G59" s="157"/>
      <c r="H59" s="157"/>
      <c r="I59" s="157"/>
      <c r="J59" s="157"/>
      <c r="K59" s="157"/>
      <c r="L59" s="157"/>
      <c r="M59" s="157"/>
      <c r="N59" s="157"/>
      <c r="O59" s="157"/>
      <c r="Q59" s="12"/>
    </row>
    <row r="60" spans="3:17" customFormat="1" ht="15" x14ac:dyDescent="0.25">
      <c r="C60" s="119" t="str">
        <f>IF(N66="mostrar","In my house, in the garden there’s a bird. The bird eats and flies very happy.","")</f>
        <v/>
      </c>
      <c r="D60" s="119"/>
      <c r="E60" s="119"/>
      <c r="F60" s="119"/>
      <c r="G60" s="119"/>
      <c r="H60" s="119"/>
      <c r="I60" s="119"/>
      <c r="J60" s="119"/>
      <c r="K60" s="119"/>
      <c r="L60" s="119"/>
      <c r="M60" s="119"/>
      <c r="N60" s="119"/>
      <c r="O60" s="119"/>
      <c r="Q60" s="12"/>
    </row>
    <row r="61" spans="3:17" customFormat="1" ht="5.0999999999999996" customHeight="1" x14ac:dyDescent="0.25">
      <c r="C61" s="41"/>
      <c r="D61" s="41"/>
      <c r="E61" s="41"/>
      <c r="F61" s="41"/>
      <c r="G61" s="41"/>
      <c r="H61" s="41"/>
      <c r="I61" s="41"/>
      <c r="J61" s="41"/>
      <c r="K61" s="41"/>
      <c r="L61" s="41"/>
      <c r="M61" s="41"/>
      <c r="N61" s="41"/>
      <c r="O61" s="41"/>
      <c r="Q61" s="41"/>
    </row>
    <row r="62" spans="3:17" customFormat="1" ht="15" x14ac:dyDescent="0.25">
      <c r="C62" s="153" t="s">
        <v>211</v>
      </c>
      <c r="D62" s="153"/>
      <c r="E62" s="153"/>
      <c r="F62" s="153"/>
      <c r="G62" s="153"/>
      <c r="H62" s="153"/>
      <c r="I62" s="153"/>
      <c r="J62" s="153"/>
      <c r="K62" s="153"/>
      <c r="L62" s="153"/>
      <c r="M62" s="153"/>
      <c r="N62" s="153"/>
      <c r="O62" s="153"/>
      <c r="Q62" s="12"/>
    </row>
    <row r="63" spans="3:17" customFormat="1" ht="15" x14ac:dyDescent="0.25">
      <c r="C63" s="157"/>
      <c r="D63" s="157"/>
      <c r="E63" s="157"/>
      <c r="F63" s="157"/>
      <c r="G63" s="157"/>
      <c r="H63" s="157"/>
      <c r="I63" s="157"/>
      <c r="J63" s="157"/>
      <c r="K63" s="157"/>
      <c r="L63" s="157"/>
      <c r="M63" s="157"/>
      <c r="N63" s="157"/>
      <c r="O63" s="157"/>
      <c r="Q63" s="12"/>
    </row>
    <row r="64" spans="3:17" customFormat="1" ht="15" x14ac:dyDescent="0.25">
      <c r="C64" s="119" t="str">
        <f>IF(N66="mostrar","She knows the answers because she practices English every day in her house.","")</f>
        <v/>
      </c>
      <c r="D64" s="119"/>
      <c r="E64" s="119"/>
      <c r="F64" s="119"/>
      <c r="G64" s="119"/>
      <c r="H64" s="119"/>
      <c r="I64" s="119"/>
      <c r="J64" s="119"/>
      <c r="K64" s="119"/>
      <c r="L64" s="119"/>
      <c r="M64" s="119"/>
      <c r="N64" s="119"/>
      <c r="O64" s="119"/>
      <c r="Q64" s="12"/>
    </row>
    <row r="65" spans="2:17" ht="5.0999999999999996" customHeight="1" x14ac:dyDescent="0.25">
      <c r="B65"/>
      <c r="P65"/>
      <c r="Q65" s="41"/>
    </row>
    <row r="66" spans="2:17" ht="15" customHeight="1" x14ac:dyDescent="0.25">
      <c r="B66"/>
      <c r="C66" s="38" t="s">
        <v>25</v>
      </c>
      <c r="D66" s="38"/>
      <c r="E66" s="38"/>
      <c r="F66" s="38"/>
      <c r="G66" s="38"/>
      <c r="H66" s="38"/>
      <c r="I66" s="38"/>
      <c r="J66" s="38"/>
      <c r="K66" s="38"/>
      <c r="L66" s="38"/>
      <c r="M66" s="38"/>
      <c r="N66" s="136"/>
      <c r="O66" s="136"/>
      <c r="P66"/>
    </row>
    <row r="67" spans="2:17" ht="15" x14ac:dyDescent="0.25">
      <c r="B67"/>
      <c r="C67" s="40" t="s">
        <v>26</v>
      </c>
      <c r="D67" s="40"/>
      <c r="E67" s="40"/>
      <c r="F67" s="40"/>
      <c r="G67" s="40"/>
      <c r="H67" s="40"/>
      <c r="I67" s="40"/>
      <c r="J67" s="40"/>
      <c r="K67" s="40"/>
      <c r="L67" s="40"/>
      <c r="M67" s="40"/>
      <c r="N67" s="40"/>
      <c r="O67" s="40"/>
      <c r="P67"/>
    </row>
    <row r="68" spans="2:17" ht="15" x14ac:dyDescent="0.25">
      <c r="B68" s="161"/>
      <c r="C68" s="161"/>
      <c r="D68" s="161"/>
      <c r="E68" s="161"/>
      <c r="F68" s="161"/>
      <c r="G68" s="161"/>
      <c r="H68" s="161"/>
      <c r="I68" s="161"/>
      <c r="J68" s="161"/>
      <c r="K68" s="161"/>
      <c r="L68" s="161"/>
      <c r="M68" s="161"/>
      <c r="N68" s="161"/>
      <c r="O68" s="162"/>
      <c r="P68"/>
    </row>
    <row r="69" spans="2:17" ht="15" customHeight="1" x14ac:dyDescent="0.25">
      <c r="P69"/>
    </row>
    <row r="70" spans="2:17" ht="15" x14ac:dyDescent="0.25">
      <c r="P70"/>
    </row>
    <row r="71" spans="2:17" ht="15" hidden="1" customHeight="1" x14ac:dyDescent="0.25">
      <c r="P71"/>
    </row>
    <row r="72" spans="2:17" ht="15" hidden="1" customHeight="1" x14ac:dyDescent="0.25">
      <c r="P72"/>
    </row>
    <row r="73" spans="2:17" ht="15" hidden="1" customHeight="1" x14ac:dyDescent="0.25">
      <c r="P73"/>
    </row>
    <row r="74" spans="2:17" ht="15" hidden="1" customHeight="1" x14ac:dyDescent="0.25">
      <c r="P74"/>
    </row>
    <row r="75" spans="2:17" ht="15" hidden="1" customHeight="1" x14ac:dyDescent="0.25">
      <c r="P75"/>
    </row>
    <row r="76" spans="2:17" ht="15" hidden="1" customHeight="1" x14ac:dyDescent="0.25">
      <c r="P76"/>
    </row>
    <row r="77" spans="2:17" ht="15" hidden="1" customHeight="1" x14ac:dyDescent="0.25">
      <c r="P77"/>
    </row>
    <row r="78" spans="2:17" ht="15" hidden="1" customHeight="1" x14ac:dyDescent="0.25">
      <c r="P78"/>
    </row>
    <row r="79" spans="2:17" ht="15" hidden="1" customHeight="1" x14ac:dyDescent="0.25">
      <c r="P79"/>
    </row>
    <row r="80" spans="2:17" ht="15" hidden="1" customHeight="1" x14ac:dyDescent="0.25">
      <c r="P80"/>
    </row>
    <row r="81" spans="16:16" ht="15" hidden="1" customHeight="1" x14ac:dyDescent="0.25">
      <c r="P81"/>
    </row>
    <row r="82" spans="16:16" ht="15" hidden="1" customHeight="1" x14ac:dyDescent="0.25">
      <c r="P82"/>
    </row>
    <row r="83" spans="16:16" ht="15" hidden="1" customHeight="1" x14ac:dyDescent="0.25">
      <c r="P83"/>
    </row>
    <row r="84" spans="16:16" ht="15" hidden="1" customHeight="1" x14ac:dyDescent="0.25">
      <c r="P84"/>
    </row>
    <row r="85" spans="16:16" ht="15" hidden="1" customHeight="1" x14ac:dyDescent="0.25">
      <c r="P85"/>
    </row>
    <row r="86" spans="16:16" ht="15" hidden="1" customHeight="1" x14ac:dyDescent="0.25">
      <c r="P86"/>
    </row>
    <row r="87" spans="16:16" ht="15" hidden="1" customHeight="1" x14ac:dyDescent="0.25">
      <c r="P87"/>
    </row>
    <row r="88" spans="16:16" ht="15" hidden="1" customHeight="1" x14ac:dyDescent="0.25">
      <c r="P88"/>
    </row>
    <row r="89" spans="16:16" ht="15" hidden="1" customHeight="1" x14ac:dyDescent="0.25">
      <c r="P89"/>
    </row>
    <row r="90" spans="16:16" ht="15" hidden="1" customHeight="1" x14ac:dyDescent="0.25">
      <c r="P90"/>
    </row>
    <row r="91" spans="16:16" ht="15" hidden="1" customHeight="1" x14ac:dyDescent="0.25">
      <c r="P91"/>
    </row>
    <row r="92" spans="16:16" ht="15" hidden="1" customHeight="1" x14ac:dyDescent="0.25">
      <c r="P92"/>
    </row>
    <row r="93" spans="16:16" ht="15" hidden="1" customHeight="1" x14ac:dyDescent="0.25">
      <c r="P93"/>
    </row>
    <row r="94" spans="16:16" ht="15" hidden="1" customHeight="1" x14ac:dyDescent="0.25">
      <c r="P94"/>
    </row>
    <row r="95" spans="16:16" ht="15" hidden="1" customHeight="1" x14ac:dyDescent="0.25">
      <c r="P95"/>
    </row>
    <row r="96" spans="16:16" ht="15" hidden="1" customHeight="1" x14ac:dyDescent="0.25">
      <c r="P96"/>
    </row>
    <row r="97" spans="16:16" ht="15" hidden="1" customHeight="1" x14ac:dyDescent="0.25">
      <c r="P97"/>
    </row>
    <row r="98" spans="16:16" ht="15" hidden="1" customHeight="1" x14ac:dyDescent="0.25">
      <c r="P98"/>
    </row>
    <row r="99" spans="16:16" ht="15" hidden="1" customHeight="1" x14ac:dyDescent="0.25">
      <c r="P99"/>
    </row>
    <row r="100" spans="16:16" ht="15" hidden="1" customHeight="1" x14ac:dyDescent="0.25">
      <c r="P100"/>
    </row>
    <row r="101" spans="16:16" ht="15" hidden="1" customHeight="1" x14ac:dyDescent="0.25">
      <c r="P101"/>
    </row>
    <row r="102" spans="16:16" ht="15" hidden="1" customHeight="1" x14ac:dyDescent="0.25">
      <c r="P102"/>
    </row>
    <row r="103" spans="16:16" ht="15" hidden="1" customHeight="1" x14ac:dyDescent="0.25">
      <c r="P103"/>
    </row>
    <row r="104" spans="16:16" ht="15" hidden="1" customHeight="1" x14ac:dyDescent="0.25">
      <c r="P104"/>
    </row>
    <row r="105" spans="16:16" ht="15" hidden="1" customHeight="1" x14ac:dyDescent="0.25">
      <c r="P105"/>
    </row>
    <row r="106" spans="16:16" ht="15" hidden="1" customHeight="1" x14ac:dyDescent="0.25">
      <c r="P106"/>
    </row>
    <row r="107" spans="16:16" ht="15" hidden="1" customHeight="1" x14ac:dyDescent="0.25">
      <c r="P107"/>
    </row>
    <row r="108" spans="16:16" ht="15" hidden="1" customHeight="1" x14ac:dyDescent="0.25">
      <c r="P108"/>
    </row>
    <row r="109" spans="16:16" ht="15" hidden="1" customHeight="1" x14ac:dyDescent="0.25">
      <c r="P109"/>
    </row>
    <row r="110" spans="16:16" ht="15" hidden="1" customHeight="1" x14ac:dyDescent="0.25">
      <c r="P110"/>
    </row>
    <row r="111" spans="16:16" ht="15" hidden="1" customHeight="1" x14ac:dyDescent="0.25"/>
    <row r="112" spans="16:16" ht="15" hidden="1" customHeight="1" x14ac:dyDescent="0.25"/>
    <row r="113" ht="15" hidden="1" customHeight="1" x14ac:dyDescent="0.25"/>
    <row r="114" ht="15" hidden="1" customHeight="1" x14ac:dyDescent="0.25"/>
    <row r="115" ht="15" hidden="1" customHeight="1" x14ac:dyDescent="0.25"/>
    <row r="116" ht="15"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sheetData>
  <sheetProtection algorithmName="SHA-512" hashValue="EsqHxmAaK1buJ7pfyxKHNcyz5tNc6j4MsEJOFm86Nx7jqKiQbrP6/P6Q/a/6sTrYyyLB/0aRUY44j41oMfAe2g==" saltValue="zYKjXghawJBWc5dimrLKMA==" spinCount="100000" sheet="1" objects="1" scenarios="1" selectLockedCells="1"/>
  <mergeCells count="63">
    <mergeCell ref="C67:O67"/>
    <mergeCell ref="C59:O59"/>
    <mergeCell ref="C60:O60"/>
    <mergeCell ref="C63:O63"/>
    <mergeCell ref="C64:O64"/>
    <mergeCell ref="C66:M66"/>
    <mergeCell ref="N66:O66"/>
    <mergeCell ref="C46:O46"/>
    <mergeCell ref="C47:O47"/>
    <mergeCell ref="C50:O51"/>
    <mergeCell ref="C52:O52"/>
    <mergeCell ref="C55:O55"/>
    <mergeCell ref="C56:O56"/>
    <mergeCell ref="C33:O33"/>
    <mergeCell ref="C35:O36"/>
    <mergeCell ref="C37:O38"/>
    <mergeCell ref="C39:O39"/>
    <mergeCell ref="C42:O42"/>
    <mergeCell ref="C43:O43"/>
    <mergeCell ref="C20:O21"/>
    <mergeCell ref="C24:O24"/>
    <mergeCell ref="C25:O25"/>
    <mergeCell ref="C28:O28"/>
    <mergeCell ref="C29:O29"/>
    <mergeCell ref="C32:O32"/>
    <mergeCell ref="C17:E17"/>
    <mergeCell ref="F17:H17"/>
    <mergeCell ref="I17:K17"/>
    <mergeCell ref="L17:N17"/>
    <mergeCell ref="C18:E18"/>
    <mergeCell ref="F18:H18"/>
    <mergeCell ref="I18:K18"/>
    <mergeCell ref="L18:N18"/>
    <mergeCell ref="C15:E15"/>
    <mergeCell ref="F15:H15"/>
    <mergeCell ref="I15:K15"/>
    <mergeCell ref="L15:N15"/>
    <mergeCell ref="C16:E16"/>
    <mergeCell ref="F16:H16"/>
    <mergeCell ref="I16:K16"/>
    <mergeCell ref="L16:N16"/>
    <mergeCell ref="C13:E13"/>
    <mergeCell ref="F13:H13"/>
    <mergeCell ref="I13:K13"/>
    <mergeCell ref="L13:N13"/>
    <mergeCell ref="C14:E14"/>
    <mergeCell ref="F14:H14"/>
    <mergeCell ref="I14:K14"/>
    <mergeCell ref="L14:N14"/>
    <mergeCell ref="C11:E11"/>
    <mergeCell ref="F11:H11"/>
    <mergeCell ref="I11:K11"/>
    <mergeCell ref="L11:N11"/>
    <mergeCell ref="C12:E12"/>
    <mergeCell ref="F12:H12"/>
    <mergeCell ref="I12:K12"/>
    <mergeCell ref="L12:N12"/>
    <mergeCell ref="B5:P5"/>
    <mergeCell ref="C7:O8"/>
    <mergeCell ref="C10:E10"/>
    <mergeCell ref="F10:H10"/>
    <mergeCell ref="I10:K10"/>
    <mergeCell ref="L10:N10"/>
  </mergeCells>
  <printOptions horizontalCentered="1"/>
  <pageMargins left="0.70866141732283472" right="0.70866141732283472" top="0.74803149606299213" bottom="0.74803149606299213" header="0.31496062992125984" footer="0.31496062992125984"/>
  <pageSetup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7DE5A-AC13-405F-81AC-81BCA7C5D02B}">
  <dimension ref="A1:T116"/>
  <sheetViews>
    <sheetView showGridLines="0" showRowColHeaders="0" showRuler="0" showWhiteSpace="0" zoomScale="120" zoomScaleNormal="120" workbookViewId="0">
      <selection activeCell="I15" sqref="I15:N16"/>
    </sheetView>
  </sheetViews>
  <sheetFormatPr baseColWidth="10" defaultColWidth="0" defaultRowHeight="0" customHeight="1" zeroHeight="1" x14ac:dyDescent="0.25"/>
  <cols>
    <col min="1" max="1" width="1.140625" customWidth="1"/>
    <col min="2" max="4" width="5.7109375" style="41" customWidth="1"/>
    <col min="5" max="5" width="6.28515625" style="41" customWidth="1"/>
    <col min="6" max="16" width="5.7109375" style="41" customWidth="1"/>
    <col min="17" max="17" width="1.7109375" customWidth="1"/>
    <col min="18" max="20" width="6.5703125" hidden="1" customWidth="1"/>
    <col min="21" max="16384" width="10.85546875" hidden="1"/>
  </cols>
  <sheetData>
    <row r="1" spans="2:17" ht="15" x14ac:dyDescent="0.25">
      <c r="B1"/>
      <c r="C1"/>
      <c r="D1"/>
      <c r="E1"/>
      <c r="F1"/>
      <c r="G1"/>
      <c r="H1"/>
      <c r="I1"/>
      <c r="J1"/>
      <c r="K1"/>
      <c r="L1"/>
      <c r="M1"/>
      <c r="N1"/>
      <c r="O1"/>
      <c r="P1"/>
    </row>
    <row r="2" spans="2:17" ht="15" x14ac:dyDescent="0.25">
      <c r="B2" s="1"/>
      <c r="C2" s="1"/>
      <c r="D2" s="1"/>
      <c r="E2" s="1"/>
      <c r="F2" s="1"/>
      <c r="G2" s="1"/>
      <c r="H2" s="1"/>
      <c r="I2" s="1"/>
      <c r="J2" s="1"/>
      <c r="K2" s="1"/>
      <c r="L2" s="1"/>
      <c r="M2" s="1"/>
      <c r="N2" s="1"/>
      <c r="O2" s="1"/>
      <c r="P2" s="1"/>
      <c r="Q2" s="1"/>
    </row>
    <row r="3" spans="2:17" ht="15" x14ac:dyDescent="0.25">
      <c r="B3"/>
      <c r="C3" s="12"/>
      <c r="D3" s="12"/>
      <c r="E3" s="12"/>
      <c r="F3" s="12"/>
      <c r="G3" s="12"/>
      <c r="H3" s="12"/>
      <c r="I3" s="12"/>
      <c r="J3" s="12"/>
      <c r="K3" s="12"/>
      <c r="L3" s="12"/>
      <c r="M3" s="12"/>
      <c r="N3" s="12"/>
      <c r="O3" s="12"/>
      <c r="P3" s="12"/>
    </row>
    <row r="4" spans="2:17" ht="5.0999999999999996" customHeight="1" x14ac:dyDescent="0.25">
      <c r="B4"/>
      <c r="C4" s="12"/>
      <c r="D4" s="12"/>
      <c r="E4" s="12"/>
      <c r="F4" s="12"/>
      <c r="G4" s="12"/>
      <c r="H4" s="12"/>
      <c r="I4" s="12"/>
      <c r="J4" s="12"/>
      <c r="K4" s="12"/>
      <c r="L4" s="12"/>
      <c r="M4" s="12"/>
      <c r="N4" s="12"/>
      <c r="O4" s="12"/>
      <c r="P4" s="12"/>
    </row>
    <row r="5" spans="2:17" ht="15" x14ac:dyDescent="0.25">
      <c r="B5" s="4" t="s">
        <v>179</v>
      </c>
      <c r="C5" s="4"/>
      <c r="D5" s="4"/>
      <c r="E5" s="4"/>
      <c r="F5" s="4"/>
      <c r="G5" s="4"/>
      <c r="H5" s="4"/>
      <c r="I5" s="4"/>
      <c r="J5" s="4"/>
      <c r="K5" s="4"/>
      <c r="L5" s="4"/>
      <c r="M5" s="4"/>
      <c r="N5" s="4"/>
      <c r="O5" s="4"/>
      <c r="P5" s="4"/>
      <c r="Q5" s="55"/>
    </row>
    <row r="6" spans="2:17" ht="4.5" customHeight="1" x14ac:dyDescent="0.25">
      <c r="B6"/>
      <c r="C6" s="12"/>
      <c r="D6" s="12"/>
      <c r="E6" s="12"/>
      <c r="F6" s="12"/>
      <c r="G6" s="12"/>
      <c r="H6" s="12"/>
      <c r="I6" s="12"/>
      <c r="J6" s="12"/>
      <c r="K6" s="12"/>
      <c r="L6" s="12"/>
      <c r="M6" s="12"/>
      <c r="N6" s="12"/>
      <c r="O6" s="12"/>
      <c r="P6" s="12"/>
    </row>
    <row r="7" spans="2:17" ht="15" customHeight="1" x14ac:dyDescent="0.25">
      <c r="B7"/>
      <c r="C7" s="94" t="s">
        <v>180</v>
      </c>
      <c r="D7" s="94"/>
      <c r="E7" s="94"/>
      <c r="F7" s="94"/>
      <c r="G7" s="94"/>
      <c r="H7" s="94"/>
      <c r="I7" s="94"/>
      <c r="J7" s="94"/>
      <c r="K7" s="94"/>
      <c r="L7" s="94"/>
      <c r="M7" s="94"/>
      <c r="N7" s="94"/>
      <c r="O7" s="94"/>
      <c r="P7" s="2"/>
      <c r="Q7" s="2"/>
    </row>
    <row r="8" spans="2:17" ht="15" x14ac:dyDescent="0.25">
      <c r="B8"/>
      <c r="C8" s="94"/>
      <c r="D8" s="94"/>
      <c r="E8" s="94"/>
      <c r="F8" s="94"/>
      <c r="G8" s="94"/>
      <c r="H8" s="94"/>
      <c r="I8" s="94"/>
      <c r="J8" s="94"/>
      <c r="K8" s="94"/>
      <c r="L8" s="94"/>
      <c r="M8" s="94"/>
      <c r="N8" s="94"/>
      <c r="O8" s="94"/>
      <c r="P8" s="2"/>
      <c r="Q8" s="2"/>
    </row>
    <row r="9" spans="2:17" ht="4.5" customHeight="1" x14ac:dyDescent="0.25">
      <c r="B9" s="89"/>
      <c r="C9" s="89"/>
      <c r="D9" s="89"/>
      <c r="E9" s="89"/>
      <c r="F9" s="89"/>
      <c r="G9" s="89"/>
      <c r="H9" s="89"/>
      <c r="I9" s="89"/>
      <c r="J9" s="89"/>
      <c r="K9" s="89"/>
      <c r="L9" s="89"/>
      <c r="M9" s="89"/>
      <c r="N9" s="89"/>
      <c r="O9" s="89"/>
      <c r="P9" s="2"/>
      <c r="Q9" s="2"/>
    </row>
    <row r="10" spans="2:17" ht="15.75" customHeight="1" x14ac:dyDescent="0.25">
      <c r="B10" s="2"/>
      <c r="C10" s="145" t="s">
        <v>181</v>
      </c>
      <c r="D10" s="145"/>
      <c r="E10" s="145"/>
      <c r="F10" s="146" t="s">
        <v>182</v>
      </c>
      <c r="G10" s="146"/>
      <c r="H10" s="146"/>
      <c r="I10" s="146" t="s">
        <v>181</v>
      </c>
      <c r="J10" s="146"/>
      <c r="K10" s="146"/>
      <c r="L10" s="146" t="s">
        <v>182</v>
      </c>
      <c r="M10" s="146"/>
      <c r="N10" s="146"/>
      <c r="O10" s="2"/>
      <c r="P10" s="2"/>
      <c r="Q10" s="2"/>
    </row>
    <row r="11" spans="2:17" ht="15" customHeight="1" x14ac:dyDescent="0.25">
      <c r="B11" s="2"/>
      <c r="C11" s="163" t="s">
        <v>183</v>
      </c>
      <c r="D11" s="163"/>
      <c r="E11" s="163"/>
      <c r="F11" s="164" t="s">
        <v>212</v>
      </c>
      <c r="G11" s="164"/>
      <c r="H11" s="164"/>
      <c r="I11" s="165" t="s">
        <v>213</v>
      </c>
      <c r="J11" s="165"/>
      <c r="K11" s="165"/>
      <c r="L11" s="164" t="s">
        <v>214</v>
      </c>
      <c r="M11" s="164"/>
      <c r="N11" s="164"/>
      <c r="O11" s="2"/>
      <c r="P11" s="2"/>
      <c r="Q11" s="2"/>
    </row>
    <row r="12" spans="2:17" ht="15" customHeight="1" x14ac:dyDescent="0.25">
      <c r="B12" s="3"/>
      <c r="C12" s="163" t="s">
        <v>186</v>
      </c>
      <c r="D12" s="163"/>
      <c r="E12" s="163"/>
      <c r="F12" s="164" t="s">
        <v>215</v>
      </c>
      <c r="G12" s="164"/>
      <c r="H12" s="164"/>
      <c r="I12" s="165" t="s">
        <v>216</v>
      </c>
      <c r="J12" s="165"/>
      <c r="K12" s="165"/>
      <c r="L12" s="164" t="s">
        <v>217</v>
      </c>
      <c r="M12" s="164"/>
      <c r="N12" s="164"/>
      <c r="O12" s="99"/>
      <c r="P12" s="2"/>
      <c r="Q12" s="3"/>
    </row>
    <row r="13" spans="2:17" ht="15" customHeight="1" x14ac:dyDescent="0.25">
      <c r="B13"/>
      <c r="C13" s="163" t="s">
        <v>218</v>
      </c>
      <c r="D13" s="163"/>
      <c r="E13" s="163"/>
      <c r="F13" s="164" t="s">
        <v>219</v>
      </c>
      <c r="G13" s="164"/>
      <c r="H13" s="164"/>
      <c r="I13" s="165" t="s">
        <v>220</v>
      </c>
      <c r="J13" s="165"/>
      <c r="K13" s="165"/>
      <c r="L13" s="164" t="s">
        <v>221</v>
      </c>
      <c r="M13" s="164"/>
      <c r="N13" s="164"/>
      <c r="O13" s="60"/>
      <c r="P13" s="60"/>
      <c r="Q13" s="2"/>
    </row>
    <row r="14" spans="2:17" ht="15" customHeight="1" x14ac:dyDescent="0.25">
      <c r="B14"/>
      <c r="C14" s="163" t="s">
        <v>222</v>
      </c>
      <c r="D14" s="163"/>
      <c r="E14" s="163"/>
      <c r="F14" s="164" t="s">
        <v>223</v>
      </c>
      <c r="G14" s="164"/>
      <c r="H14" s="164"/>
      <c r="I14" s="165" t="s">
        <v>224</v>
      </c>
      <c r="J14" s="165"/>
      <c r="K14" s="165"/>
      <c r="L14" s="164" t="s">
        <v>225</v>
      </c>
      <c r="M14" s="164"/>
      <c r="N14" s="164"/>
      <c r="O14" s="60"/>
      <c r="P14" s="60"/>
      <c r="Q14" s="2"/>
    </row>
    <row r="15" spans="2:17" ht="15" customHeight="1" x14ac:dyDescent="0.25">
      <c r="B15"/>
      <c r="C15" s="163" t="s">
        <v>226</v>
      </c>
      <c r="D15" s="163"/>
      <c r="E15" s="163"/>
      <c r="F15" s="164" t="s">
        <v>227</v>
      </c>
      <c r="G15" s="164"/>
      <c r="H15" s="164"/>
      <c r="I15" s="165" t="s">
        <v>228</v>
      </c>
      <c r="J15" s="165"/>
      <c r="K15" s="165"/>
      <c r="L15" s="164" t="s">
        <v>229</v>
      </c>
      <c r="M15" s="164"/>
      <c r="N15" s="164"/>
      <c r="O15" s="60"/>
      <c r="P15" s="60"/>
      <c r="Q15" s="2"/>
    </row>
    <row r="16" spans="2:17" ht="15" customHeight="1" x14ac:dyDescent="0.25">
      <c r="B16"/>
      <c r="C16" s="163" t="s">
        <v>230</v>
      </c>
      <c r="D16" s="163"/>
      <c r="E16" s="163"/>
      <c r="F16" s="164" t="s">
        <v>231</v>
      </c>
      <c r="G16" s="164"/>
      <c r="H16" s="164"/>
      <c r="I16" s="165" t="s">
        <v>232</v>
      </c>
      <c r="J16" s="165"/>
      <c r="K16" s="165"/>
      <c r="L16" s="164" t="s">
        <v>233</v>
      </c>
      <c r="M16" s="164"/>
      <c r="N16" s="164"/>
      <c r="O16" s="60"/>
      <c r="P16" s="60"/>
    </row>
    <row r="17" spans="2:18" ht="15" customHeight="1" x14ac:dyDescent="0.25">
      <c r="B17" s="1"/>
      <c r="C17" s="163" t="s">
        <v>234</v>
      </c>
      <c r="D17" s="163"/>
      <c r="E17" s="163"/>
      <c r="F17" s="164" t="s">
        <v>235</v>
      </c>
      <c r="G17" s="164"/>
      <c r="H17" s="164"/>
      <c r="I17" s="165" t="s">
        <v>236</v>
      </c>
      <c r="J17" s="165"/>
      <c r="K17" s="165"/>
      <c r="L17" s="164" t="s">
        <v>237</v>
      </c>
      <c r="M17" s="164"/>
      <c r="N17" s="164"/>
      <c r="O17" s="64"/>
      <c r="P17" s="64"/>
    </row>
    <row r="18" spans="2:18" ht="15" customHeight="1" x14ac:dyDescent="0.25">
      <c r="B18"/>
      <c r="C18" s="163" t="s">
        <v>238</v>
      </c>
      <c r="D18" s="163"/>
      <c r="E18" s="163"/>
      <c r="F18" s="164" t="s">
        <v>239</v>
      </c>
      <c r="G18" s="164"/>
      <c r="H18" s="164"/>
      <c r="I18" s="165" t="s">
        <v>240</v>
      </c>
      <c r="J18" s="165"/>
      <c r="K18" s="165"/>
      <c r="L18" s="164" t="s">
        <v>241</v>
      </c>
      <c r="M18" s="164"/>
      <c r="N18" s="164"/>
      <c r="O18" s="64"/>
      <c r="P18" s="64"/>
    </row>
    <row r="19" spans="2:18" ht="4.5" customHeight="1" x14ac:dyDescent="0.25">
      <c r="B19"/>
      <c r="C19" s="150"/>
      <c r="D19" s="150"/>
      <c r="E19" s="150"/>
      <c r="F19" s="151"/>
      <c r="G19" s="151"/>
      <c r="H19" s="151"/>
      <c r="I19" s="151"/>
      <c r="J19" s="151"/>
      <c r="K19" s="151"/>
      <c r="L19" s="151"/>
      <c r="M19" s="151"/>
      <c r="N19" s="151"/>
      <c r="O19" s="64"/>
      <c r="P19" s="64"/>
    </row>
    <row r="20" spans="2:18" ht="15" customHeight="1" x14ac:dyDescent="0.25">
      <c r="B20"/>
      <c r="C20" s="94" t="s">
        <v>200</v>
      </c>
      <c r="D20" s="94"/>
      <c r="E20" s="94"/>
      <c r="F20" s="94"/>
      <c r="G20" s="94"/>
      <c r="H20" s="94"/>
      <c r="I20" s="94"/>
      <c r="J20" s="94"/>
      <c r="K20" s="94"/>
      <c r="L20" s="94"/>
      <c r="M20" s="94"/>
      <c r="N20" s="94"/>
      <c r="O20" s="94"/>
      <c r="P20" s="64"/>
    </row>
    <row r="21" spans="2:18" ht="15" x14ac:dyDescent="0.25">
      <c r="B21" s="12"/>
      <c r="C21" s="94"/>
      <c r="D21" s="94"/>
      <c r="E21" s="94"/>
      <c r="F21" s="94"/>
      <c r="G21" s="94"/>
      <c r="H21" s="94"/>
      <c r="I21" s="94"/>
      <c r="J21" s="94"/>
      <c r="K21" s="94"/>
      <c r="L21" s="94"/>
      <c r="M21" s="94"/>
      <c r="N21" s="94"/>
      <c r="O21" s="94"/>
      <c r="P21" s="152"/>
    </row>
    <row r="22" spans="2:18" ht="4.5" customHeight="1" x14ac:dyDescent="0.25">
      <c r="B22"/>
      <c r="C22" s="12"/>
      <c r="D22" s="12"/>
      <c r="E22" s="12"/>
      <c r="F22" s="12"/>
      <c r="G22" s="12"/>
      <c r="H22" s="12"/>
      <c r="I22" s="12"/>
      <c r="J22" s="12"/>
      <c r="K22" s="12"/>
      <c r="L22" s="12"/>
      <c r="M22" s="12"/>
      <c r="N22" s="12"/>
      <c r="O22" s="12"/>
      <c r="P22" s="12"/>
    </row>
    <row r="23" spans="2:18" ht="15" x14ac:dyDescent="0.25">
      <c r="B23"/>
      <c r="C23" s="153" t="s">
        <v>201</v>
      </c>
      <c r="D23" s="154"/>
      <c r="E23" s="154"/>
      <c r="F23" s="154"/>
      <c r="G23" s="154"/>
      <c r="H23" s="154"/>
      <c r="I23" s="154"/>
      <c r="J23" s="155"/>
      <c r="K23" s="153"/>
      <c r="L23" s="153"/>
      <c r="M23" s="153"/>
      <c r="N23" s="153"/>
      <c r="O23" s="156"/>
      <c r="P23"/>
      <c r="Q23" s="12"/>
    </row>
    <row r="24" spans="2:18" ht="15" customHeight="1" x14ac:dyDescent="0.25">
      <c r="B24"/>
      <c r="C24" s="166" t="s">
        <v>242</v>
      </c>
      <c r="D24" s="166"/>
      <c r="E24" s="166"/>
      <c r="F24" s="166"/>
      <c r="G24" s="166"/>
      <c r="H24" s="166"/>
      <c r="I24" s="166"/>
      <c r="J24" s="166"/>
      <c r="K24" s="166"/>
      <c r="L24" s="166"/>
      <c r="M24" s="166"/>
      <c r="N24" s="166"/>
      <c r="O24" s="166"/>
      <c r="P24"/>
      <c r="Q24" s="12"/>
    </row>
    <row r="25" spans="2:18" ht="15" x14ac:dyDescent="0.25">
      <c r="B25"/>
      <c r="C25" s="158"/>
      <c r="D25" s="158"/>
      <c r="E25" s="158"/>
      <c r="F25" s="158"/>
      <c r="G25" s="158"/>
      <c r="H25" s="158"/>
      <c r="I25" s="158"/>
      <c r="J25" s="158"/>
      <c r="K25" s="158"/>
      <c r="L25" s="158"/>
      <c r="M25" s="158"/>
      <c r="N25" s="158"/>
      <c r="O25" s="158"/>
      <c r="P25"/>
      <c r="Q25" s="72"/>
    </row>
    <row r="26" spans="2:18" ht="5.0999999999999996" customHeight="1" x14ac:dyDescent="0.25">
      <c r="B26"/>
      <c r="P26"/>
      <c r="Q26" s="41"/>
    </row>
    <row r="27" spans="2:18" ht="15" x14ac:dyDescent="0.25">
      <c r="B27"/>
      <c r="C27" s="153" t="s">
        <v>203</v>
      </c>
      <c r="D27" s="154"/>
      <c r="E27" s="154"/>
      <c r="F27" s="154"/>
      <c r="G27" s="154"/>
      <c r="H27" s="154"/>
      <c r="I27" s="154"/>
      <c r="J27" s="154"/>
      <c r="K27" s="154"/>
      <c r="L27" s="154"/>
      <c r="M27" s="154"/>
      <c r="N27" s="154"/>
      <c r="O27" s="154"/>
      <c r="P27"/>
      <c r="Q27" s="12"/>
    </row>
    <row r="28" spans="2:18" ht="15" x14ac:dyDescent="0.25">
      <c r="B28"/>
      <c r="C28" s="166" t="s">
        <v>243</v>
      </c>
      <c r="D28" s="166"/>
      <c r="E28" s="166"/>
      <c r="F28" s="166"/>
      <c r="G28" s="166"/>
      <c r="H28" s="166"/>
      <c r="I28" s="166"/>
      <c r="J28" s="166"/>
      <c r="K28" s="166"/>
      <c r="L28" s="166"/>
      <c r="M28" s="166"/>
      <c r="N28" s="166"/>
      <c r="O28" s="166"/>
      <c r="P28"/>
      <c r="Q28" s="18"/>
    </row>
    <row r="29" spans="2:18" ht="15" x14ac:dyDescent="0.25">
      <c r="B29"/>
      <c r="C29" s="119" t="str">
        <f>IF(N66="mostrar","He likes to dance Salsa and his wife likes to dance Tango.","")</f>
        <v/>
      </c>
      <c r="D29" s="119"/>
      <c r="E29" s="119"/>
      <c r="F29" s="119"/>
      <c r="G29" s="119"/>
      <c r="H29" s="119"/>
      <c r="I29" s="119"/>
      <c r="J29" s="119"/>
      <c r="K29" s="119"/>
      <c r="L29" s="119"/>
      <c r="M29" s="119"/>
      <c r="N29" s="119"/>
      <c r="O29" s="119"/>
      <c r="P29"/>
      <c r="Q29" s="12"/>
      <c r="R29" s="26"/>
    </row>
    <row r="30" spans="2:18" ht="5.0999999999999996" customHeight="1" x14ac:dyDescent="0.25">
      <c r="B30"/>
      <c r="P30"/>
      <c r="Q30" s="41"/>
    </row>
    <row r="31" spans="2:18" ht="15" x14ac:dyDescent="0.25">
      <c r="B31"/>
      <c r="C31" s="153" t="s">
        <v>204</v>
      </c>
      <c r="D31" s="154"/>
      <c r="E31" s="154"/>
      <c r="F31" s="154"/>
      <c r="G31" s="154"/>
      <c r="H31" s="154"/>
      <c r="I31" s="154"/>
      <c r="J31" s="154"/>
      <c r="K31" s="154"/>
      <c r="L31" s="156"/>
      <c r="M31" s="156"/>
      <c r="N31" s="156"/>
      <c r="O31" s="156"/>
      <c r="P31"/>
      <c r="Q31" s="25"/>
      <c r="R31" s="26"/>
    </row>
    <row r="32" spans="2:18" ht="15" x14ac:dyDescent="0.25">
      <c r="B32"/>
      <c r="C32" s="166" t="s">
        <v>244</v>
      </c>
      <c r="D32" s="166"/>
      <c r="E32" s="166"/>
      <c r="F32" s="166"/>
      <c r="G32" s="166"/>
      <c r="H32" s="166"/>
      <c r="I32" s="166"/>
      <c r="J32" s="166"/>
      <c r="K32" s="166"/>
      <c r="L32" s="166"/>
      <c r="M32" s="166"/>
      <c r="N32" s="166"/>
      <c r="O32" s="166"/>
      <c r="P32"/>
      <c r="Q32" s="64"/>
    </row>
    <row r="33" spans="3:17" customFormat="1" ht="15" x14ac:dyDescent="0.25">
      <c r="C33" s="119"/>
      <c r="D33" s="119"/>
      <c r="E33" s="119"/>
      <c r="F33" s="119"/>
      <c r="G33" s="119"/>
      <c r="H33" s="119"/>
      <c r="I33" s="119"/>
      <c r="J33" s="119"/>
      <c r="K33" s="119"/>
      <c r="L33" s="119"/>
      <c r="M33" s="119"/>
      <c r="N33" s="119"/>
      <c r="O33" s="119"/>
      <c r="Q33" s="31"/>
    </row>
    <row r="34" spans="3:17" customFormat="1" ht="5.0999999999999996" customHeight="1" x14ac:dyDescent="0.25">
      <c r="C34" s="41"/>
      <c r="D34" s="41"/>
      <c r="E34" s="41"/>
      <c r="F34" s="41"/>
      <c r="G34" s="41"/>
      <c r="H34" s="41"/>
      <c r="I34" s="41"/>
      <c r="J34" s="41"/>
      <c r="K34" s="41"/>
      <c r="L34" s="41"/>
      <c r="M34" s="41"/>
      <c r="N34" s="41"/>
      <c r="O34" s="41"/>
      <c r="Q34" s="41"/>
    </row>
    <row r="35" spans="3:17" customFormat="1" ht="15" customHeight="1" x14ac:dyDescent="0.25">
      <c r="C35" s="159" t="s">
        <v>205</v>
      </c>
      <c r="D35" s="159"/>
      <c r="E35" s="159"/>
      <c r="F35" s="159"/>
      <c r="G35" s="159"/>
      <c r="H35" s="159"/>
      <c r="I35" s="159"/>
      <c r="J35" s="159"/>
      <c r="K35" s="159"/>
      <c r="L35" s="159"/>
      <c r="M35" s="159"/>
      <c r="N35" s="159"/>
      <c r="O35" s="159"/>
      <c r="Q35" s="31"/>
    </row>
    <row r="36" spans="3:17" customFormat="1" ht="15" x14ac:dyDescent="0.25">
      <c r="C36" s="159"/>
      <c r="D36" s="159"/>
      <c r="E36" s="159"/>
      <c r="F36" s="159"/>
      <c r="G36" s="159"/>
      <c r="H36" s="159"/>
      <c r="I36" s="159"/>
      <c r="J36" s="159"/>
      <c r="K36" s="159"/>
      <c r="L36" s="159"/>
      <c r="M36" s="159"/>
      <c r="N36" s="159"/>
      <c r="O36" s="159"/>
      <c r="Q36" s="31"/>
    </row>
    <row r="37" spans="3:17" customFormat="1" ht="14.25" customHeight="1" x14ac:dyDescent="0.25">
      <c r="C37" s="167" t="s">
        <v>245</v>
      </c>
      <c r="D37" s="167"/>
      <c r="E37" s="167"/>
      <c r="F37" s="167"/>
      <c r="G37" s="167"/>
      <c r="H37" s="167"/>
      <c r="I37" s="167"/>
      <c r="J37" s="167"/>
      <c r="K37" s="167"/>
      <c r="L37" s="167"/>
      <c r="M37" s="167"/>
      <c r="N37" s="167"/>
      <c r="O37" s="167"/>
      <c r="Q37" s="31"/>
    </row>
    <row r="38" spans="3:17" customFormat="1" ht="15" x14ac:dyDescent="0.25">
      <c r="C38" s="167"/>
      <c r="D38" s="167"/>
      <c r="E38" s="167"/>
      <c r="F38" s="167"/>
      <c r="G38" s="167"/>
      <c r="H38" s="167"/>
      <c r="I38" s="167"/>
      <c r="J38" s="167"/>
      <c r="K38" s="167"/>
      <c r="L38" s="167"/>
      <c r="M38" s="167"/>
      <c r="N38" s="167"/>
      <c r="O38" s="167"/>
      <c r="Q38" s="31"/>
    </row>
    <row r="39" spans="3:17" customFormat="1" ht="15" x14ac:dyDescent="0.25">
      <c r="C39" s="119"/>
      <c r="D39" s="119"/>
      <c r="E39" s="119"/>
      <c r="F39" s="119"/>
      <c r="G39" s="119"/>
      <c r="H39" s="119"/>
      <c r="I39" s="119"/>
      <c r="J39" s="119"/>
      <c r="K39" s="119"/>
      <c r="L39" s="119"/>
      <c r="M39" s="119"/>
      <c r="N39" s="119"/>
      <c r="O39" s="119"/>
      <c r="Q39" s="31"/>
    </row>
    <row r="40" spans="3:17" customFormat="1" ht="5.0999999999999996" customHeight="1" x14ac:dyDescent="0.25">
      <c r="C40" s="41"/>
      <c r="D40" s="41"/>
      <c r="E40" s="41"/>
      <c r="F40" s="41"/>
      <c r="G40" s="41"/>
      <c r="H40" s="41"/>
      <c r="I40" s="41"/>
      <c r="J40" s="41"/>
      <c r="K40" s="41"/>
      <c r="L40" s="41"/>
      <c r="M40" s="41"/>
      <c r="N40" s="41"/>
      <c r="O40" s="41"/>
      <c r="Q40" s="41"/>
    </row>
    <row r="41" spans="3:17" customFormat="1" ht="15" x14ac:dyDescent="0.25">
      <c r="C41" s="153" t="s">
        <v>206</v>
      </c>
      <c r="D41" s="154"/>
      <c r="E41" s="154"/>
      <c r="F41" s="154"/>
      <c r="G41" s="154"/>
      <c r="H41" s="154"/>
      <c r="I41" s="154"/>
      <c r="J41" s="154"/>
      <c r="K41" s="154"/>
      <c r="L41" s="156"/>
      <c r="M41" s="156"/>
      <c r="N41" s="156"/>
      <c r="O41" s="156"/>
      <c r="Q41" s="12"/>
    </row>
    <row r="42" spans="3:17" customFormat="1" ht="15" x14ac:dyDescent="0.25">
      <c r="C42" s="166" t="s">
        <v>246</v>
      </c>
      <c r="D42" s="166"/>
      <c r="E42" s="166"/>
      <c r="F42" s="166"/>
      <c r="G42" s="166"/>
      <c r="H42" s="166"/>
      <c r="I42" s="166"/>
      <c r="J42" s="166"/>
      <c r="K42" s="166"/>
      <c r="L42" s="166"/>
      <c r="M42" s="166"/>
      <c r="N42" s="166"/>
      <c r="O42" s="166"/>
      <c r="Q42" s="12"/>
    </row>
    <row r="43" spans="3:17" customFormat="1" ht="15" x14ac:dyDescent="0.25">
      <c r="C43" s="119"/>
      <c r="D43" s="119"/>
      <c r="E43" s="119"/>
      <c r="F43" s="119"/>
      <c r="G43" s="119"/>
      <c r="H43" s="119"/>
      <c r="I43" s="119"/>
      <c r="J43" s="119"/>
      <c r="K43" s="119"/>
      <c r="L43" s="119"/>
      <c r="M43" s="119"/>
      <c r="N43" s="119"/>
      <c r="O43" s="119"/>
      <c r="Q43" s="12"/>
    </row>
    <row r="44" spans="3:17" customFormat="1" ht="5.0999999999999996" customHeight="1" x14ac:dyDescent="0.25">
      <c r="C44" s="41"/>
      <c r="D44" s="41"/>
      <c r="E44" s="41"/>
      <c r="F44" s="41"/>
      <c r="G44" s="41"/>
      <c r="H44" s="41"/>
      <c r="I44" s="41"/>
      <c r="J44" s="41"/>
      <c r="K44" s="41"/>
      <c r="L44" s="41"/>
      <c r="M44" s="41"/>
      <c r="N44" s="41"/>
      <c r="O44" s="41"/>
      <c r="Q44" s="41"/>
    </row>
    <row r="45" spans="3:17" customFormat="1" ht="15" x14ac:dyDescent="0.25">
      <c r="C45" s="153" t="s">
        <v>207</v>
      </c>
      <c r="D45" s="154"/>
      <c r="E45" s="154"/>
      <c r="F45" s="154"/>
      <c r="G45" s="154"/>
      <c r="H45" s="154"/>
      <c r="I45" s="154"/>
      <c r="J45" s="154"/>
      <c r="K45" s="154"/>
      <c r="L45" s="154"/>
      <c r="M45" s="154"/>
      <c r="N45" s="154"/>
      <c r="O45" s="154"/>
      <c r="Q45" s="12"/>
    </row>
    <row r="46" spans="3:17" customFormat="1" ht="15" x14ac:dyDescent="0.25">
      <c r="C46" s="166" t="s">
        <v>247</v>
      </c>
      <c r="D46" s="166"/>
      <c r="E46" s="166"/>
      <c r="F46" s="166"/>
      <c r="G46" s="166"/>
      <c r="H46" s="166"/>
      <c r="I46" s="166"/>
      <c r="J46" s="166"/>
      <c r="K46" s="166"/>
      <c r="L46" s="166"/>
      <c r="M46" s="166"/>
      <c r="N46" s="166"/>
      <c r="O46" s="166"/>
      <c r="Q46" s="12"/>
    </row>
    <row r="47" spans="3:17" customFormat="1" ht="15" x14ac:dyDescent="0.25">
      <c r="C47" s="119"/>
      <c r="D47" s="119"/>
      <c r="E47" s="119"/>
      <c r="F47" s="119"/>
      <c r="G47" s="119"/>
      <c r="H47" s="119"/>
      <c r="I47" s="119"/>
      <c r="J47" s="119"/>
      <c r="K47" s="119"/>
      <c r="L47" s="119"/>
      <c r="M47" s="119"/>
      <c r="N47" s="119"/>
      <c r="O47" s="119"/>
      <c r="Q47" s="12"/>
    </row>
    <row r="48" spans="3:17" customFormat="1" ht="5.0999999999999996" customHeight="1" x14ac:dyDescent="0.25">
      <c r="C48" s="41"/>
      <c r="D48" s="41"/>
      <c r="E48" s="41"/>
      <c r="F48" s="41"/>
      <c r="G48" s="41"/>
      <c r="H48" s="41"/>
      <c r="I48" s="41"/>
      <c r="J48" s="41"/>
      <c r="K48" s="41"/>
      <c r="L48" s="41"/>
      <c r="M48" s="41"/>
      <c r="N48" s="41"/>
      <c r="O48" s="41"/>
      <c r="Q48" s="41"/>
    </row>
    <row r="49" spans="3:17" customFormat="1" ht="15" x14ac:dyDescent="0.25">
      <c r="C49" s="114" t="s">
        <v>208</v>
      </c>
      <c r="D49" s="154"/>
      <c r="E49" s="154"/>
      <c r="F49" s="154"/>
      <c r="G49" s="154"/>
      <c r="H49" s="156"/>
      <c r="I49" s="156"/>
      <c r="J49" s="154"/>
      <c r="K49" s="154"/>
      <c r="L49" s="154"/>
      <c r="M49" s="154"/>
      <c r="N49" s="154"/>
      <c r="O49" s="154"/>
      <c r="Q49" s="12"/>
    </row>
    <row r="50" spans="3:17" customFormat="1" ht="14.25" customHeight="1" x14ac:dyDescent="0.25">
      <c r="C50" s="168" t="s">
        <v>248</v>
      </c>
      <c r="D50" s="168"/>
      <c r="E50" s="168"/>
      <c r="F50" s="168"/>
      <c r="G50" s="168"/>
      <c r="H50" s="168"/>
      <c r="I50" s="168"/>
      <c r="J50" s="168"/>
      <c r="K50" s="168"/>
      <c r="L50" s="168"/>
      <c r="M50" s="168"/>
      <c r="N50" s="168"/>
      <c r="O50" s="168"/>
      <c r="Q50" s="12"/>
    </row>
    <row r="51" spans="3:17" customFormat="1" ht="15" x14ac:dyDescent="0.25">
      <c r="C51" s="168"/>
      <c r="D51" s="168"/>
      <c r="E51" s="168"/>
      <c r="F51" s="168"/>
      <c r="G51" s="168"/>
      <c r="H51" s="168"/>
      <c r="I51" s="168"/>
      <c r="J51" s="168"/>
      <c r="K51" s="168"/>
      <c r="L51" s="168"/>
      <c r="M51" s="168"/>
      <c r="N51" s="168"/>
      <c r="O51" s="168"/>
      <c r="Q51" s="12"/>
    </row>
    <row r="52" spans="3:17" customFormat="1" ht="15" x14ac:dyDescent="0.25">
      <c r="C52" s="160"/>
      <c r="D52" s="160"/>
      <c r="E52" s="160"/>
      <c r="F52" s="160"/>
      <c r="G52" s="160"/>
      <c r="H52" s="160"/>
      <c r="I52" s="160"/>
      <c r="J52" s="160"/>
      <c r="K52" s="160"/>
      <c r="L52" s="160"/>
      <c r="M52" s="160"/>
      <c r="N52" s="160"/>
      <c r="O52" s="160"/>
      <c r="Q52" s="12"/>
    </row>
    <row r="53" spans="3:17" customFormat="1" ht="5.0999999999999996" customHeight="1" x14ac:dyDescent="0.25">
      <c r="C53" s="41"/>
      <c r="D53" s="41"/>
      <c r="E53" s="41"/>
      <c r="F53" s="41"/>
      <c r="G53" s="41"/>
      <c r="H53" s="41"/>
      <c r="I53" s="41"/>
      <c r="J53" s="41"/>
      <c r="K53" s="41"/>
      <c r="L53" s="41"/>
      <c r="M53" s="41"/>
      <c r="N53" s="41"/>
      <c r="O53" s="41"/>
      <c r="Q53" s="41"/>
    </row>
    <row r="54" spans="3:17" customFormat="1" ht="15" x14ac:dyDescent="0.25">
      <c r="C54" s="153" t="s">
        <v>209</v>
      </c>
      <c r="D54" s="153"/>
      <c r="E54" s="153"/>
      <c r="F54" s="153"/>
      <c r="G54" s="153"/>
      <c r="H54" s="153"/>
      <c r="I54" s="153"/>
      <c r="J54" s="153"/>
      <c r="K54" s="153"/>
      <c r="L54" s="153"/>
      <c r="M54" s="153"/>
      <c r="N54" s="153"/>
      <c r="O54" s="153"/>
      <c r="Q54" s="12"/>
    </row>
    <row r="55" spans="3:17" customFormat="1" ht="15" x14ac:dyDescent="0.25">
      <c r="C55" s="166" t="s">
        <v>249</v>
      </c>
      <c r="D55" s="166"/>
      <c r="E55" s="166"/>
      <c r="F55" s="166"/>
      <c r="G55" s="166"/>
      <c r="H55" s="166"/>
      <c r="I55" s="166"/>
      <c r="J55" s="166"/>
      <c r="K55" s="166"/>
      <c r="L55" s="166"/>
      <c r="M55" s="166"/>
      <c r="N55" s="166"/>
      <c r="O55" s="166"/>
      <c r="Q55" s="12"/>
    </row>
    <row r="56" spans="3:17" customFormat="1" ht="15" x14ac:dyDescent="0.25">
      <c r="C56" s="119"/>
      <c r="D56" s="119"/>
      <c r="E56" s="119"/>
      <c r="F56" s="119"/>
      <c r="G56" s="119"/>
      <c r="H56" s="119"/>
      <c r="I56" s="119"/>
      <c r="J56" s="119"/>
      <c r="K56" s="119"/>
      <c r="L56" s="119"/>
      <c r="M56" s="119"/>
      <c r="N56" s="119"/>
      <c r="O56" s="119"/>
      <c r="Q56" s="12"/>
    </row>
    <row r="57" spans="3:17" customFormat="1" ht="5.0999999999999996" customHeight="1" x14ac:dyDescent="0.25">
      <c r="C57" s="41"/>
      <c r="D57" s="41"/>
      <c r="E57" s="41"/>
      <c r="F57" s="41"/>
      <c r="G57" s="41"/>
      <c r="H57" s="41"/>
      <c r="I57" s="41"/>
      <c r="J57" s="41"/>
      <c r="K57" s="41"/>
      <c r="L57" s="41"/>
      <c r="M57" s="41"/>
      <c r="N57" s="41"/>
      <c r="O57" s="41"/>
      <c r="Q57" s="41"/>
    </row>
    <row r="58" spans="3:17" customFormat="1" ht="15" x14ac:dyDescent="0.25">
      <c r="C58" s="153" t="s">
        <v>210</v>
      </c>
      <c r="D58" s="153"/>
      <c r="E58" s="153"/>
      <c r="F58" s="153"/>
      <c r="G58" s="153"/>
      <c r="H58" s="153"/>
      <c r="I58" s="153"/>
      <c r="J58" s="153"/>
      <c r="K58" s="153"/>
      <c r="L58" s="153"/>
      <c r="M58" s="153"/>
      <c r="N58" s="153"/>
      <c r="O58" s="153"/>
      <c r="Q58" s="12"/>
    </row>
    <row r="59" spans="3:17" customFormat="1" ht="15" x14ac:dyDescent="0.25">
      <c r="C59" s="166" t="s">
        <v>250</v>
      </c>
      <c r="D59" s="166"/>
      <c r="E59" s="166"/>
      <c r="F59" s="166"/>
      <c r="G59" s="166"/>
      <c r="H59" s="166"/>
      <c r="I59" s="166"/>
      <c r="J59" s="166"/>
      <c r="K59" s="166"/>
      <c r="L59" s="166"/>
      <c r="M59" s="166"/>
      <c r="N59" s="166"/>
      <c r="O59" s="166"/>
      <c r="Q59" s="12"/>
    </row>
    <row r="60" spans="3:17" customFormat="1" ht="15" x14ac:dyDescent="0.25">
      <c r="C60" s="119"/>
      <c r="D60" s="119"/>
      <c r="E60" s="119"/>
      <c r="F60" s="119"/>
      <c r="G60" s="119"/>
      <c r="H60" s="119"/>
      <c r="I60" s="119"/>
      <c r="J60" s="119"/>
      <c r="K60" s="119"/>
      <c r="L60" s="119"/>
      <c r="M60" s="119"/>
      <c r="N60" s="119"/>
      <c r="O60" s="119"/>
      <c r="Q60" s="12"/>
    </row>
    <row r="61" spans="3:17" customFormat="1" ht="5.0999999999999996" customHeight="1" x14ac:dyDescent="0.25">
      <c r="C61" s="41"/>
      <c r="D61" s="41"/>
      <c r="E61" s="41"/>
      <c r="F61" s="41"/>
      <c r="G61" s="41"/>
      <c r="H61" s="41"/>
      <c r="I61" s="41"/>
      <c r="J61" s="41"/>
      <c r="K61" s="41"/>
      <c r="L61" s="41"/>
      <c r="M61" s="41"/>
      <c r="N61" s="41"/>
      <c r="O61" s="41"/>
      <c r="Q61" s="41"/>
    </row>
    <row r="62" spans="3:17" customFormat="1" ht="15" x14ac:dyDescent="0.25">
      <c r="C62" s="153" t="s">
        <v>211</v>
      </c>
      <c r="D62" s="153"/>
      <c r="E62" s="153"/>
      <c r="F62" s="153"/>
      <c r="G62" s="153"/>
      <c r="H62" s="153"/>
      <c r="I62" s="153"/>
      <c r="J62" s="153"/>
      <c r="K62" s="153"/>
      <c r="L62" s="153"/>
      <c r="M62" s="153"/>
      <c r="N62" s="153"/>
      <c r="O62" s="153"/>
      <c r="Q62" s="12"/>
    </row>
    <row r="63" spans="3:17" customFormat="1" ht="15" x14ac:dyDescent="0.25">
      <c r="C63" s="166" t="s">
        <v>251</v>
      </c>
      <c r="D63" s="166"/>
      <c r="E63" s="166"/>
      <c r="F63" s="166"/>
      <c r="G63" s="166"/>
      <c r="H63" s="166"/>
      <c r="I63" s="166"/>
      <c r="J63" s="166"/>
      <c r="K63" s="166"/>
      <c r="L63" s="166"/>
      <c r="M63" s="166"/>
      <c r="N63" s="166"/>
      <c r="O63" s="166"/>
      <c r="Q63" s="12"/>
    </row>
    <row r="64" spans="3:17" customFormat="1" ht="15" x14ac:dyDescent="0.25">
      <c r="C64" s="119" t="str">
        <f>IF(N66="mostrar","She knows the answers because she practices English every day in her house.","")</f>
        <v/>
      </c>
      <c r="D64" s="119"/>
      <c r="E64" s="119"/>
      <c r="F64" s="119"/>
      <c r="G64" s="119"/>
      <c r="H64" s="119"/>
      <c r="I64" s="119"/>
      <c r="J64" s="119"/>
      <c r="K64" s="119"/>
      <c r="L64" s="119"/>
      <c r="M64" s="119"/>
      <c r="N64" s="119"/>
      <c r="O64" s="119"/>
      <c r="Q64" s="12"/>
    </row>
    <row r="65" spans="2:17" ht="5.0999999999999996" customHeight="1" x14ac:dyDescent="0.25">
      <c r="B65"/>
      <c r="P65"/>
      <c r="Q65" s="41"/>
    </row>
    <row r="66" spans="2:17" ht="15" customHeight="1" x14ac:dyDescent="0.25">
      <c r="B66"/>
      <c r="C66" s="52" t="s">
        <v>42</v>
      </c>
      <c r="D66" s="52"/>
      <c r="E66" s="52"/>
      <c r="F66" s="52"/>
      <c r="G66" s="52"/>
      <c r="H66" s="52"/>
      <c r="I66" s="52"/>
      <c r="J66" s="52"/>
      <c r="K66" s="52"/>
      <c r="L66" s="52"/>
      <c r="M66" s="52"/>
      <c r="N66" s="52"/>
      <c r="O66" s="52"/>
      <c r="P66"/>
    </row>
    <row r="67" spans="2:17" ht="15" x14ac:dyDescent="0.25">
      <c r="B67"/>
      <c r="C67"/>
      <c r="D67"/>
      <c r="E67"/>
      <c r="F67"/>
      <c r="G67"/>
      <c r="H67"/>
      <c r="I67"/>
      <c r="J67"/>
      <c r="K67"/>
      <c r="L67"/>
      <c r="M67"/>
      <c r="N67"/>
      <c r="O67"/>
      <c r="P67"/>
    </row>
    <row r="68" spans="2:17" ht="15" x14ac:dyDescent="0.25">
      <c r="B68" s="161"/>
      <c r="C68" s="161"/>
      <c r="D68" s="161"/>
      <c r="E68" s="161"/>
      <c r="F68" s="161"/>
      <c r="G68" s="161"/>
      <c r="H68" s="161"/>
      <c r="I68" s="161"/>
      <c r="J68" s="161"/>
      <c r="K68" s="161"/>
      <c r="L68" s="161"/>
      <c r="M68" s="161"/>
      <c r="N68" s="161"/>
      <c r="O68" s="162"/>
      <c r="P68"/>
    </row>
    <row r="69" spans="2:17" ht="15" customHeight="1" x14ac:dyDescent="0.25">
      <c r="P69"/>
    </row>
    <row r="70" spans="2:17" ht="15" x14ac:dyDescent="0.25">
      <c r="P70"/>
    </row>
    <row r="71" spans="2:17" ht="15" hidden="1" customHeight="1" x14ac:dyDescent="0.25">
      <c r="P71"/>
    </row>
    <row r="72" spans="2:17" ht="15" hidden="1" customHeight="1" x14ac:dyDescent="0.25">
      <c r="P72"/>
    </row>
    <row r="73" spans="2:17" ht="15" hidden="1" customHeight="1" x14ac:dyDescent="0.25">
      <c r="P73"/>
    </row>
    <row r="74" spans="2:17" ht="15" hidden="1" customHeight="1" x14ac:dyDescent="0.25">
      <c r="P74"/>
    </row>
    <row r="75" spans="2:17" ht="15" hidden="1" customHeight="1" x14ac:dyDescent="0.25">
      <c r="P75"/>
    </row>
    <row r="76" spans="2:17" ht="15" hidden="1" customHeight="1" x14ac:dyDescent="0.25">
      <c r="P76"/>
    </row>
    <row r="77" spans="2:17" ht="15" hidden="1" customHeight="1" x14ac:dyDescent="0.25">
      <c r="P77"/>
    </row>
    <row r="78" spans="2:17" ht="15" hidden="1" customHeight="1" x14ac:dyDescent="0.25">
      <c r="P78"/>
    </row>
    <row r="79" spans="2:17" ht="15" hidden="1" customHeight="1" x14ac:dyDescent="0.25">
      <c r="P79"/>
    </row>
    <row r="80" spans="2:17" ht="15" hidden="1" customHeight="1" x14ac:dyDescent="0.25">
      <c r="P80"/>
    </row>
    <row r="81" spans="16:16" ht="15" hidden="1" customHeight="1" x14ac:dyDescent="0.25">
      <c r="P81"/>
    </row>
    <row r="82" spans="16:16" ht="15" hidden="1" customHeight="1" x14ac:dyDescent="0.25">
      <c r="P82"/>
    </row>
    <row r="83" spans="16:16" ht="15" hidden="1" customHeight="1" x14ac:dyDescent="0.25">
      <c r="P83"/>
    </row>
    <row r="84" spans="16:16" ht="15" hidden="1" customHeight="1" x14ac:dyDescent="0.25">
      <c r="P84"/>
    </row>
    <row r="85" spans="16:16" ht="15" hidden="1" customHeight="1" x14ac:dyDescent="0.25">
      <c r="P85"/>
    </row>
    <row r="86" spans="16:16" ht="15" hidden="1" customHeight="1" x14ac:dyDescent="0.25">
      <c r="P86"/>
    </row>
    <row r="87" spans="16:16" ht="15" hidden="1" customHeight="1" x14ac:dyDescent="0.25">
      <c r="P87"/>
    </row>
    <row r="88" spans="16:16" ht="15" hidden="1" customHeight="1" x14ac:dyDescent="0.25">
      <c r="P88"/>
    </row>
    <row r="89" spans="16:16" ht="15" hidden="1" customHeight="1" x14ac:dyDescent="0.25">
      <c r="P89"/>
    </row>
    <row r="90" spans="16:16" ht="15" hidden="1" customHeight="1" x14ac:dyDescent="0.25">
      <c r="P90"/>
    </row>
    <row r="91" spans="16:16" ht="15" hidden="1" customHeight="1" x14ac:dyDescent="0.25">
      <c r="P91"/>
    </row>
    <row r="92" spans="16:16" ht="15" hidden="1" customHeight="1" x14ac:dyDescent="0.25">
      <c r="P92"/>
    </row>
    <row r="93" spans="16:16" ht="15" hidden="1" customHeight="1" x14ac:dyDescent="0.25">
      <c r="P93"/>
    </row>
    <row r="94" spans="16:16" ht="15" hidden="1" customHeight="1" x14ac:dyDescent="0.25">
      <c r="P94"/>
    </row>
    <row r="95" spans="16:16" ht="15" hidden="1" customHeight="1" x14ac:dyDescent="0.25">
      <c r="P95"/>
    </row>
    <row r="96" spans="16:16" ht="15" hidden="1" customHeight="1" x14ac:dyDescent="0.25">
      <c r="P96"/>
    </row>
    <row r="97" spans="16:16" ht="15" hidden="1" customHeight="1" x14ac:dyDescent="0.25">
      <c r="P97"/>
    </row>
    <row r="98" spans="16:16" ht="15" hidden="1" customHeight="1" x14ac:dyDescent="0.25">
      <c r="P98"/>
    </row>
    <row r="99" spans="16:16" ht="15" hidden="1" customHeight="1" x14ac:dyDescent="0.25">
      <c r="P99"/>
    </row>
    <row r="100" spans="16:16" ht="15" hidden="1" customHeight="1" x14ac:dyDescent="0.25">
      <c r="P100"/>
    </row>
    <row r="101" spans="16:16" ht="15" hidden="1" customHeight="1" x14ac:dyDescent="0.25">
      <c r="P101"/>
    </row>
    <row r="102" spans="16:16" ht="15" hidden="1" customHeight="1" x14ac:dyDescent="0.25">
      <c r="P102"/>
    </row>
    <row r="103" spans="16:16" ht="15" hidden="1" customHeight="1" x14ac:dyDescent="0.25">
      <c r="P103"/>
    </row>
    <row r="104" spans="16:16" ht="15" hidden="1" customHeight="1" x14ac:dyDescent="0.25">
      <c r="P104"/>
    </row>
    <row r="105" spans="16:16" ht="15" hidden="1" customHeight="1" x14ac:dyDescent="0.25">
      <c r="P105"/>
    </row>
    <row r="106" spans="16:16" ht="15" hidden="1" customHeight="1" x14ac:dyDescent="0.25">
      <c r="P106"/>
    </row>
    <row r="107" spans="16:16" ht="15" hidden="1" customHeight="1" x14ac:dyDescent="0.25">
      <c r="P107"/>
    </row>
    <row r="108" spans="16:16" ht="15" hidden="1" customHeight="1" x14ac:dyDescent="0.25">
      <c r="P108"/>
    </row>
    <row r="109" spans="16:16" ht="15" hidden="1" customHeight="1" x14ac:dyDescent="0.25">
      <c r="P109"/>
    </row>
    <row r="110" spans="16:16" ht="15" hidden="1" customHeight="1" x14ac:dyDescent="0.25">
      <c r="P110"/>
    </row>
    <row r="111" spans="16:16" ht="15" hidden="1" customHeight="1" x14ac:dyDescent="0.25"/>
    <row r="112" spans="16:16" ht="15" hidden="1" customHeight="1" x14ac:dyDescent="0.25"/>
    <row r="113" ht="15" hidden="1" customHeight="1" x14ac:dyDescent="0.25"/>
    <row r="114" ht="15" hidden="1" customHeight="1" x14ac:dyDescent="0.25"/>
    <row r="115" ht="15" hidden="1" customHeight="1" x14ac:dyDescent="0.25"/>
    <row r="116" ht="15" hidden="1" customHeight="1" x14ac:dyDescent="0.25"/>
  </sheetData>
  <sheetProtection algorithmName="SHA-512" hashValue="/SvwVK5OJ3vdVvUBQlpcculgy8D2AQ26aMf9CRsE1GYcPs09MwVpZb7QxJzzpm9vWfdhOsMYvo/2SUg3HtsFfQ==" saltValue="+tzIFgYOCWnuRhPmmuQ2Ew==" spinCount="100000" sheet="1" objects="1" scenarios="1" selectLockedCells="1" selectUnlockedCells="1"/>
  <mergeCells count="61">
    <mergeCell ref="C59:O59"/>
    <mergeCell ref="C60:O60"/>
    <mergeCell ref="C63:O63"/>
    <mergeCell ref="C64:O64"/>
    <mergeCell ref="C66:O66"/>
    <mergeCell ref="C46:O46"/>
    <mergeCell ref="C47:O47"/>
    <mergeCell ref="C50:O51"/>
    <mergeCell ref="C52:O52"/>
    <mergeCell ref="C55:O55"/>
    <mergeCell ref="C56:O56"/>
    <mergeCell ref="C33:O33"/>
    <mergeCell ref="C35:O36"/>
    <mergeCell ref="C37:O38"/>
    <mergeCell ref="C39:O39"/>
    <mergeCell ref="C42:O42"/>
    <mergeCell ref="C43:O43"/>
    <mergeCell ref="C20:O21"/>
    <mergeCell ref="C24:O24"/>
    <mergeCell ref="C25:O25"/>
    <mergeCell ref="C28:O28"/>
    <mergeCell ref="C29:O29"/>
    <mergeCell ref="C32:O32"/>
    <mergeCell ref="C17:E17"/>
    <mergeCell ref="F17:H17"/>
    <mergeCell ref="I17:K17"/>
    <mergeCell ref="L17:N17"/>
    <mergeCell ref="C18:E18"/>
    <mergeCell ref="F18:H18"/>
    <mergeCell ref="I18:K18"/>
    <mergeCell ref="L18:N18"/>
    <mergeCell ref="C15:E15"/>
    <mergeCell ref="F15:H15"/>
    <mergeCell ref="I15:K15"/>
    <mergeCell ref="L15:N15"/>
    <mergeCell ref="C16:E16"/>
    <mergeCell ref="F16:H16"/>
    <mergeCell ref="I16:K16"/>
    <mergeCell ref="L16:N16"/>
    <mergeCell ref="C13:E13"/>
    <mergeCell ref="F13:H13"/>
    <mergeCell ref="I13:K13"/>
    <mergeCell ref="L13:N13"/>
    <mergeCell ref="C14:E14"/>
    <mergeCell ref="F14:H14"/>
    <mergeCell ref="I14:K14"/>
    <mergeCell ref="L14:N14"/>
    <mergeCell ref="C11:E11"/>
    <mergeCell ref="F11:H11"/>
    <mergeCell ref="I11:K11"/>
    <mergeCell ref="L11:N11"/>
    <mergeCell ref="C12:E12"/>
    <mergeCell ref="F12:H12"/>
    <mergeCell ref="I12:K12"/>
    <mergeCell ref="L12:N12"/>
    <mergeCell ref="B5:P5"/>
    <mergeCell ref="C7:O8"/>
    <mergeCell ref="C10:E10"/>
    <mergeCell ref="F10:H10"/>
    <mergeCell ref="I10:K10"/>
    <mergeCell ref="L10:N10"/>
  </mergeCells>
  <printOptions horizontalCentered="1"/>
  <pageMargins left="0.70866141732283472" right="0.70866141732283472" top="0.74803149606299213" bottom="0.74803149606299213" header="0.31496062992125984" footer="0.31496062992125984"/>
  <pageSetup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D2780-DB36-4AD2-AD98-3CFEACEC0ECC}">
  <dimension ref="A1:U132"/>
  <sheetViews>
    <sheetView showGridLines="0" showRowColHeaders="0" showRuler="0" showWhiteSpace="0" zoomScale="130" zoomScaleNormal="130" zoomScaleSheetLayoutView="120" workbookViewId="0">
      <selection activeCell="K15" sqref="K15:N16"/>
    </sheetView>
  </sheetViews>
  <sheetFormatPr baseColWidth="10" defaultColWidth="0" defaultRowHeight="0" customHeight="1" zeroHeight="1" x14ac:dyDescent="0.25"/>
  <cols>
    <col min="1" max="1" width="4.28515625" customWidth="1"/>
    <col min="2" max="4" width="5.7109375" style="41" customWidth="1"/>
    <col min="5" max="5" width="6.28515625" style="41" customWidth="1"/>
    <col min="6" max="8" width="5.7109375" style="41" customWidth="1"/>
    <col min="9" max="9" width="6.28515625" style="41" customWidth="1"/>
    <col min="10" max="15" width="5.7109375" style="41" customWidth="1"/>
    <col min="16" max="16" width="4.28515625" style="41" customWidth="1"/>
    <col min="17" max="19" width="6.5703125" hidden="1" customWidth="1"/>
    <col min="20" max="16384" width="10.85546875" hidden="1"/>
  </cols>
  <sheetData>
    <row r="1" spans="2:16" ht="15" x14ac:dyDescent="0.25">
      <c r="B1"/>
      <c r="C1"/>
      <c r="D1"/>
      <c r="E1"/>
      <c r="F1"/>
      <c r="G1"/>
      <c r="H1"/>
      <c r="I1"/>
      <c r="J1"/>
      <c r="K1"/>
      <c r="L1"/>
      <c r="M1"/>
      <c r="N1"/>
      <c r="O1"/>
      <c r="P1"/>
    </row>
    <row r="2" spans="2:16" ht="15" x14ac:dyDescent="0.25">
      <c r="B2" s="1"/>
      <c r="C2" s="1"/>
      <c r="D2" s="1"/>
      <c r="E2" s="1"/>
      <c r="F2" s="1"/>
      <c r="G2" s="1"/>
      <c r="H2" s="1"/>
      <c r="I2" s="1"/>
      <c r="J2" s="1"/>
      <c r="K2" s="1"/>
      <c r="L2" s="1"/>
      <c r="M2" s="1"/>
      <c r="N2" s="1"/>
      <c r="O2" s="1"/>
      <c r="P2" s="1"/>
    </row>
    <row r="3" spans="2:16" ht="15" x14ac:dyDescent="0.25">
      <c r="B3" s="2"/>
      <c r="C3" s="2"/>
      <c r="D3" s="2"/>
      <c r="E3" s="2"/>
      <c r="F3" s="2"/>
      <c r="G3" s="2"/>
      <c r="H3" s="2"/>
      <c r="I3" s="2"/>
      <c r="J3" s="2"/>
      <c r="K3" s="2"/>
      <c r="L3" s="2"/>
      <c r="M3" s="2"/>
      <c r="N3" s="2"/>
      <c r="O3" s="2"/>
      <c r="P3" s="2"/>
    </row>
    <row r="4" spans="2:16" ht="5.0999999999999996" customHeight="1" x14ac:dyDescent="0.25">
      <c r="B4" s="2"/>
      <c r="C4" s="2"/>
      <c r="D4" s="2"/>
      <c r="E4" s="2"/>
      <c r="F4" s="2"/>
      <c r="G4" s="2"/>
      <c r="H4" s="2"/>
      <c r="I4" s="2"/>
      <c r="J4" s="2"/>
      <c r="K4" s="2"/>
      <c r="L4" s="2"/>
      <c r="M4" s="2"/>
      <c r="N4" s="2"/>
      <c r="O4" s="2"/>
      <c r="P4" s="2"/>
    </row>
    <row r="5" spans="2:16" ht="15" x14ac:dyDescent="0.25">
      <c r="B5" s="4" t="s">
        <v>252</v>
      </c>
      <c r="C5" s="4"/>
      <c r="D5" s="4"/>
      <c r="E5" s="4"/>
      <c r="F5" s="4"/>
      <c r="G5" s="4"/>
      <c r="H5" s="4"/>
      <c r="I5" s="4"/>
      <c r="J5" s="4"/>
      <c r="K5" s="4"/>
      <c r="L5" s="4"/>
      <c r="M5" s="4"/>
      <c r="N5" s="4"/>
      <c r="O5" s="4"/>
      <c r="P5" s="1"/>
    </row>
    <row r="6" spans="2:16" ht="5.25" customHeight="1" x14ac:dyDescent="0.25">
      <c r="B6" s="2"/>
      <c r="C6" s="2"/>
      <c r="D6" s="2"/>
      <c r="E6" s="2"/>
      <c r="F6" s="2"/>
      <c r="G6" s="2"/>
      <c r="H6" s="2"/>
      <c r="I6" s="2"/>
      <c r="J6" s="2"/>
      <c r="K6" s="2"/>
      <c r="L6" s="2"/>
      <c r="M6" s="2"/>
      <c r="N6" s="2"/>
      <c r="O6" s="2"/>
      <c r="P6" s="2"/>
    </row>
    <row r="7" spans="2:16" ht="15" customHeight="1" x14ac:dyDescent="0.25">
      <c r="B7" s="94" t="s">
        <v>253</v>
      </c>
      <c r="C7" s="94"/>
      <c r="D7" s="94"/>
      <c r="E7" s="94"/>
      <c r="F7" s="94"/>
      <c r="G7" s="94"/>
      <c r="H7" s="94"/>
      <c r="I7" s="94"/>
      <c r="J7" s="94"/>
      <c r="K7" s="94"/>
      <c r="L7" s="94"/>
      <c r="M7" s="94"/>
      <c r="N7" s="94"/>
      <c r="O7" s="94"/>
      <c r="P7" s="2"/>
    </row>
    <row r="8" spans="2:16" ht="15" x14ac:dyDescent="0.25">
      <c r="B8" s="94"/>
      <c r="C8" s="94"/>
      <c r="D8" s="94"/>
      <c r="E8" s="94"/>
      <c r="F8" s="94"/>
      <c r="G8" s="94"/>
      <c r="H8" s="94"/>
      <c r="I8" s="94"/>
      <c r="J8" s="94"/>
      <c r="K8" s="94"/>
      <c r="L8" s="94"/>
      <c r="M8" s="94"/>
      <c r="N8" s="94"/>
      <c r="O8" s="94"/>
      <c r="P8" s="2"/>
    </row>
    <row r="9" spans="2:16" ht="5.25" customHeight="1" x14ac:dyDescent="0.25">
      <c r="B9" s="2"/>
      <c r="C9" s="64"/>
      <c r="D9" s="64"/>
      <c r="E9" s="64"/>
      <c r="F9" s="60"/>
      <c r="G9" s="60"/>
      <c r="H9" s="60"/>
      <c r="I9" s="61"/>
      <c r="J9" s="61"/>
      <c r="K9" s="61"/>
      <c r="L9" s="2"/>
      <c r="M9" s="2"/>
      <c r="N9" s="2"/>
      <c r="O9" s="2"/>
      <c r="P9" s="2"/>
    </row>
    <row r="10" spans="2:16" ht="15" x14ac:dyDescent="0.25">
      <c r="B10" s="169" t="s">
        <v>254</v>
      </c>
      <c r="C10" s="64"/>
      <c r="D10" s="64"/>
      <c r="E10" s="64"/>
      <c r="F10" s="60"/>
      <c r="G10" s="60"/>
      <c r="H10" s="60"/>
      <c r="I10" s="12"/>
      <c r="J10" s="12"/>
      <c r="K10" s="12"/>
      <c r="L10" s="64"/>
      <c r="M10" s="64"/>
      <c r="N10" s="64"/>
      <c r="O10" s="99"/>
      <c r="P10" s="2"/>
    </row>
    <row r="11" spans="2:16" ht="15" customHeight="1" x14ac:dyDescent="0.25">
      <c r="B11" s="170" t="s">
        <v>255</v>
      </c>
      <c r="C11" s="131" t="s">
        <v>256</v>
      </c>
      <c r="D11" s="131"/>
      <c r="E11" s="131"/>
      <c r="F11" s="131"/>
      <c r="G11" s="131"/>
      <c r="H11" s="131"/>
      <c r="I11" s="131"/>
      <c r="J11" s="131"/>
      <c r="K11" s="131"/>
      <c r="L11" s="131"/>
      <c r="M11" s="131"/>
      <c r="N11" s="131"/>
      <c r="O11" s="131"/>
      <c r="P11" s="60"/>
    </row>
    <row r="12" spans="2:16" ht="15" customHeight="1" x14ac:dyDescent="0.25">
      <c r="B12" s="170" t="s">
        <v>257</v>
      </c>
      <c r="C12" s="171"/>
      <c r="D12" s="171"/>
      <c r="E12" s="171"/>
      <c r="F12" s="171"/>
      <c r="G12" s="171"/>
      <c r="H12" s="171"/>
      <c r="I12" s="171"/>
      <c r="J12" s="171"/>
      <c r="K12" s="171"/>
      <c r="L12" s="171"/>
      <c r="M12" s="171"/>
      <c r="N12" s="171"/>
      <c r="O12" s="171"/>
      <c r="P12" s="60"/>
    </row>
    <row r="13" spans="2:16" ht="15" customHeight="1" x14ac:dyDescent="0.25">
      <c r="B13"/>
      <c r="C13" s="172" t="str">
        <f>IF(M75="mostrar","John doesn’t sleep on his bed.","")</f>
        <v/>
      </c>
      <c r="D13" s="172"/>
      <c r="E13" s="172"/>
      <c r="F13" s="172"/>
      <c r="G13" s="172"/>
      <c r="H13" s="172"/>
      <c r="I13" s="172"/>
      <c r="J13" s="172"/>
      <c r="K13" s="172"/>
      <c r="L13" s="172"/>
      <c r="M13" s="172"/>
      <c r="N13" s="172"/>
      <c r="O13" s="172"/>
      <c r="P13"/>
    </row>
    <row r="14" spans="2:16" ht="15" customHeight="1" x14ac:dyDescent="0.25">
      <c r="B14"/>
      <c r="C14" s="67" t="str">
        <f>IF(M75="mostrar","Does John sleep on his bed?","")</f>
        <v/>
      </c>
      <c r="D14" s="67"/>
      <c r="E14" s="67"/>
      <c r="F14" s="67"/>
      <c r="G14" s="67"/>
      <c r="H14" s="67"/>
      <c r="I14" s="67"/>
      <c r="J14" s="67"/>
      <c r="K14" s="67"/>
      <c r="L14" s="67"/>
      <c r="M14" s="67"/>
      <c r="N14" s="67"/>
      <c r="O14" s="67"/>
      <c r="P14"/>
    </row>
    <row r="15" spans="2:16" ht="5.25" customHeight="1" x14ac:dyDescent="0.25">
      <c r="B15" s="2"/>
      <c r="C15" s="64"/>
      <c r="D15" s="64"/>
      <c r="E15" s="64"/>
      <c r="F15" s="60"/>
      <c r="G15" s="60"/>
      <c r="H15" s="60"/>
      <c r="I15" s="61"/>
      <c r="J15" s="61"/>
      <c r="K15" s="61"/>
      <c r="L15" s="2"/>
      <c r="M15" s="2"/>
      <c r="N15" s="2"/>
      <c r="O15" s="2"/>
      <c r="P15" s="2"/>
    </row>
    <row r="16" spans="2:16" ht="15" x14ac:dyDescent="0.25">
      <c r="B16" s="169" t="s">
        <v>258</v>
      </c>
      <c r="C16" s="31"/>
      <c r="D16" s="31"/>
      <c r="E16" s="31"/>
      <c r="F16" s="2"/>
      <c r="G16" s="2"/>
      <c r="H16" s="2"/>
      <c r="I16" s="61"/>
      <c r="J16" s="61"/>
      <c r="K16" s="61"/>
      <c r="L16" s="60"/>
      <c r="M16" s="60"/>
      <c r="N16" s="60"/>
      <c r="O16" s="60"/>
      <c r="P16" s="60"/>
    </row>
    <row r="17" spans="2:16" ht="15" customHeight="1" x14ac:dyDescent="0.25">
      <c r="B17" s="170" t="s">
        <v>255</v>
      </c>
      <c r="C17" s="131"/>
      <c r="D17" s="131"/>
      <c r="E17" s="131"/>
      <c r="F17" s="131"/>
      <c r="G17" s="131"/>
      <c r="H17" s="131"/>
      <c r="I17" s="131"/>
      <c r="J17" s="131"/>
      <c r="K17" s="131"/>
      <c r="L17" s="131"/>
      <c r="M17" s="131"/>
      <c r="N17" s="131"/>
      <c r="O17" s="131"/>
      <c r="P17" s="60"/>
    </row>
    <row r="18" spans="2:16" ht="15" customHeight="1" x14ac:dyDescent="0.25">
      <c r="B18" s="170" t="s">
        <v>257</v>
      </c>
      <c r="C18" s="131"/>
      <c r="D18" s="131"/>
      <c r="E18" s="131"/>
      <c r="F18" s="131"/>
      <c r="G18" s="131"/>
      <c r="H18" s="131"/>
      <c r="I18" s="131"/>
      <c r="J18" s="131"/>
      <c r="K18" s="131"/>
      <c r="L18" s="131"/>
      <c r="M18" s="131"/>
      <c r="N18" s="131"/>
      <c r="O18" s="131"/>
      <c r="P18" s="64"/>
    </row>
    <row r="19" spans="2:16" ht="15" customHeight="1" x14ac:dyDescent="0.25">
      <c r="B19"/>
      <c r="C19" s="172" t="str">
        <f>IF(M75="mostrar","They don’t speak English every day.","")</f>
        <v/>
      </c>
      <c r="D19" s="172"/>
      <c r="E19" s="172"/>
      <c r="F19" s="172"/>
      <c r="G19" s="172"/>
      <c r="H19" s="172"/>
      <c r="I19" s="172"/>
      <c r="J19" s="172"/>
      <c r="K19" s="172"/>
      <c r="L19" s="172"/>
      <c r="M19" s="172"/>
      <c r="N19" s="172"/>
      <c r="O19" s="172"/>
      <c r="P19"/>
    </row>
    <row r="20" spans="2:16" ht="15" customHeight="1" x14ac:dyDescent="0.25">
      <c r="B20"/>
      <c r="C20" s="67" t="str">
        <f>IF(M75="mostrar","Do they speak English every day?","")</f>
        <v/>
      </c>
      <c r="D20" s="67"/>
      <c r="E20" s="67"/>
      <c r="F20" s="67"/>
      <c r="G20" s="67"/>
      <c r="H20" s="67"/>
      <c r="I20" s="67"/>
      <c r="J20" s="67"/>
      <c r="K20" s="67"/>
      <c r="L20" s="67"/>
      <c r="M20" s="67"/>
      <c r="N20" s="67"/>
      <c r="O20" s="67"/>
      <c r="P20"/>
    </row>
    <row r="21" spans="2:16" ht="5.25" customHeight="1" x14ac:dyDescent="0.25">
      <c r="B21" s="2"/>
      <c r="C21" s="64"/>
      <c r="D21" s="64"/>
      <c r="E21" s="64"/>
      <c r="F21" s="60"/>
      <c r="G21" s="60"/>
      <c r="H21" s="60"/>
      <c r="I21" s="61"/>
      <c r="J21" s="61"/>
      <c r="K21" s="61"/>
      <c r="L21" s="2"/>
      <c r="M21" s="2"/>
      <c r="N21" s="2"/>
      <c r="O21" s="2"/>
      <c r="P21" s="2"/>
    </row>
    <row r="22" spans="2:16" ht="15.75" x14ac:dyDescent="0.25">
      <c r="B22" s="173" t="s">
        <v>259</v>
      </c>
      <c r="C22" s="31"/>
      <c r="D22" s="31"/>
      <c r="E22" s="31"/>
      <c r="F22" s="31"/>
      <c r="G22" s="31"/>
      <c r="H22" s="31"/>
      <c r="I22" s="31"/>
      <c r="J22" s="31"/>
      <c r="K22" s="31"/>
      <c r="L22" s="64"/>
      <c r="M22" s="64"/>
      <c r="N22" s="64"/>
      <c r="O22" s="64"/>
      <c r="P22" s="64"/>
    </row>
    <row r="23" spans="2:16" ht="15" customHeight="1" x14ac:dyDescent="0.25">
      <c r="B23" s="170" t="s">
        <v>255</v>
      </c>
      <c r="C23" s="131"/>
      <c r="D23" s="131"/>
      <c r="E23" s="131"/>
      <c r="F23" s="131"/>
      <c r="G23" s="131"/>
      <c r="H23" s="131"/>
      <c r="I23" s="131"/>
      <c r="J23" s="131"/>
      <c r="K23" s="131"/>
      <c r="L23" s="131"/>
      <c r="M23" s="131"/>
      <c r="N23" s="131"/>
      <c r="O23" s="131"/>
      <c r="P23" s="12"/>
    </row>
    <row r="24" spans="2:16" ht="15" customHeight="1" x14ac:dyDescent="0.25">
      <c r="B24" s="170" t="s">
        <v>257</v>
      </c>
      <c r="C24" s="171"/>
      <c r="D24" s="171"/>
      <c r="E24" s="171"/>
      <c r="F24" s="171"/>
      <c r="G24" s="171"/>
      <c r="H24" s="171"/>
      <c r="I24" s="171"/>
      <c r="J24" s="171"/>
      <c r="K24" s="171"/>
      <c r="L24" s="171"/>
      <c r="M24" s="171"/>
      <c r="N24" s="171"/>
      <c r="O24" s="171"/>
      <c r="P24" s="12"/>
    </row>
    <row r="25" spans="2:16" ht="15" customHeight="1" x14ac:dyDescent="0.25">
      <c r="B25"/>
      <c r="C25" s="172" t="str">
        <f>IF(M75="mostrar","Her son doesn’t do the homework with his friend.","")</f>
        <v/>
      </c>
      <c r="D25" s="172"/>
      <c r="E25" s="172"/>
      <c r="F25" s="172"/>
      <c r="G25" s="172"/>
      <c r="H25" s="172"/>
      <c r="I25" s="172"/>
      <c r="J25" s="172"/>
      <c r="K25" s="172"/>
      <c r="L25" s="172"/>
      <c r="M25" s="172"/>
      <c r="N25" s="172"/>
      <c r="O25" s="172"/>
      <c r="P25"/>
    </row>
    <row r="26" spans="2:16" ht="15" customHeight="1" x14ac:dyDescent="0.25">
      <c r="B26"/>
      <c r="C26" s="67" t="str">
        <f>IF(M75="mostrar","Does her son do the homework with his friend?","")</f>
        <v/>
      </c>
      <c r="D26" s="67"/>
      <c r="E26" s="67"/>
      <c r="F26" s="67"/>
      <c r="G26" s="67"/>
      <c r="H26" s="67"/>
      <c r="I26" s="67"/>
      <c r="J26" s="67"/>
      <c r="K26" s="67"/>
      <c r="L26" s="67"/>
      <c r="M26" s="67"/>
      <c r="N26" s="67"/>
      <c r="O26" s="67"/>
      <c r="P26"/>
    </row>
    <row r="27" spans="2:16" ht="5.25" customHeight="1" x14ac:dyDescent="0.25">
      <c r="B27" s="2"/>
      <c r="C27" s="64"/>
      <c r="D27" s="64"/>
      <c r="E27" s="64"/>
      <c r="F27" s="60"/>
      <c r="G27" s="60"/>
      <c r="H27" s="60"/>
      <c r="I27" s="61"/>
      <c r="J27" s="61"/>
      <c r="K27" s="61"/>
      <c r="L27" s="2"/>
      <c r="M27" s="2"/>
      <c r="N27" s="2"/>
      <c r="O27" s="2"/>
      <c r="P27" s="2"/>
    </row>
    <row r="28" spans="2:16" ht="15.75" x14ac:dyDescent="0.25">
      <c r="B28" s="173" t="s">
        <v>260</v>
      </c>
      <c r="C28" s="26"/>
      <c r="D28" s="26"/>
      <c r="E28" s="26"/>
      <c r="F28" s="26"/>
      <c r="G28" s="26"/>
      <c r="H28" s="26"/>
      <c r="I28" s="26"/>
      <c r="J28" s="26"/>
      <c r="K28" s="26"/>
      <c r="L28" s="26"/>
      <c r="M28" s="26"/>
      <c r="N28" s="26"/>
      <c r="O28" s="26"/>
      <c r="P28" s="12"/>
    </row>
    <row r="29" spans="2:16" ht="15" customHeight="1" x14ac:dyDescent="0.25">
      <c r="B29" s="170" t="s">
        <v>255</v>
      </c>
      <c r="C29" s="131"/>
      <c r="D29" s="131"/>
      <c r="E29" s="131"/>
      <c r="F29" s="131"/>
      <c r="G29" s="131"/>
      <c r="H29" s="131"/>
      <c r="I29" s="131"/>
      <c r="J29" s="131"/>
      <c r="K29" s="131"/>
      <c r="L29" s="131"/>
      <c r="M29" s="131"/>
      <c r="N29" s="131"/>
      <c r="O29" s="131"/>
      <c r="P29" s="12"/>
    </row>
    <row r="30" spans="2:16" ht="15" customHeight="1" x14ac:dyDescent="0.25">
      <c r="B30" s="170" t="s">
        <v>257</v>
      </c>
      <c r="C30" s="171"/>
      <c r="D30" s="171"/>
      <c r="E30" s="171"/>
      <c r="F30" s="171"/>
      <c r="G30" s="171"/>
      <c r="H30" s="171"/>
      <c r="I30" s="171"/>
      <c r="J30" s="171"/>
      <c r="K30" s="171"/>
      <c r="L30" s="171"/>
      <c r="M30" s="171"/>
      <c r="N30" s="171"/>
      <c r="O30" s="171"/>
      <c r="P30" s="12"/>
    </row>
    <row r="31" spans="2:16" ht="15" customHeight="1" x14ac:dyDescent="0.25">
      <c r="B31"/>
      <c r="C31" s="172" t="str">
        <f>IF(M75="mostrar","They don’t watch a movie in the living room.","")</f>
        <v/>
      </c>
      <c r="D31" s="172"/>
      <c r="E31" s="172"/>
      <c r="F31" s="172"/>
      <c r="G31" s="172"/>
      <c r="H31" s="172"/>
      <c r="I31" s="172"/>
      <c r="J31" s="172"/>
      <c r="K31" s="172"/>
      <c r="L31" s="172"/>
      <c r="M31" s="172"/>
      <c r="N31" s="172"/>
      <c r="O31" s="172"/>
      <c r="P31"/>
    </row>
    <row r="32" spans="2:16" ht="15" customHeight="1" x14ac:dyDescent="0.25">
      <c r="B32"/>
      <c r="C32" s="67" t="str">
        <f>IF(M75="mostrar","Do they watch a movie in the living room?","")</f>
        <v/>
      </c>
      <c r="D32" s="67"/>
      <c r="E32" s="67"/>
      <c r="F32" s="67"/>
      <c r="G32" s="67"/>
      <c r="H32" s="67"/>
      <c r="I32" s="67"/>
      <c r="J32" s="67"/>
      <c r="K32" s="67"/>
      <c r="L32" s="67"/>
      <c r="M32" s="67"/>
      <c r="N32" s="67"/>
      <c r="O32" s="67"/>
      <c r="P32"/>
    </row>
    <row r="33" spans="2:16" ht="5.25" customHeight="1" x14ac:dyDescent="0.25">
      <c r="B33" s="2"/>
      <c r="C33" s="64"/>
      <c r="D33" s="64"/>
      <c r="E33" s="64"/>
      <c r="F33" s="60"/>
      <c r="G33" s="60"/>
      <c r="H33" s="60"/>
      <c r="I33" s="61"/>
      <c r="J33" s="61"/>
      <c r="K33" s="61"/>
      <c r="L33" s="2"/>
      <c r="M33" s="2"/>
      <c r="N33" s="2"/>
      <c r="O33" s="2"/>
      <c r="P33" s="2"/>
    </row>
    <row r="34" spans="2:16" ht="15.75" x14ac:dyDescent="0.25">
      <c r="B34" s="173" t="s">
        <v>261</v>
      </c>
      <c r="C34" s="1"/>
      <c r="D34" s="1"/>
      <c r="E34" s="1"/>
      <c r="F34" s="1"/>
      <c r="G34" s="1"/>
      <c r="H34" s="1"/>
      <c r="I34" s="1"/>
      <c r="J34" s="1"/>
      <c r="K34" s="1"/>
      <c r="L34" s="1"/>
      <c r="M34" s="1"/>
      <c r="N34" s="1"/>
      <c r="O34" s="1"/>
      <c r="P34" s="12"/>
    </row>
    <row r="35" spans="2:16" ht="15" customHeight="1" x14ac:dyDescent="0.25">
      <c r="B35" s="170" t="s">
        <v>255</v>
      </c>
      <c r="C35" s="131"/>
      <c r="D35" s="131"/>
      <c r="E35" s="131"/>
      <c r="F35" s="131"/>
      <c r="G35" s="131"/>
      <c r="H35" s="131"/>
      <c r="I35" s="131"/>
      <c r="J35" s="131"/>
      <c r="K35" s="131"/>
      <c r="L35" s="131"/>
      <c r="M35" s="131"/>
      <c r="N35" s="131"/>
      <c r="O35" s="131"/>
      <c r="P35" s="72"/>
    </row>
    <row r="36" spans="2:16" ht="15" customHeight="1" x14ac:dyDescent="0.25">
      <c r="B36" s="170" t="s">
        <v>257</v>
      </c>
      <c r="C36" s="171"/>
      <c r="D36" s="171"/>
      <c r="E36" s="171"/>
      <c r="F36" s="171"/>
      <c r="G36" s="171"/>
      <c r="H36" s="171"/>
      <c r="I36" s="171"/>
      <c r="J36" s="171"/>
      <c r="K36" s="171"/>
      <c r="L36" s="171"/>
      <c r="M36" s="171"/>
      <c r="N36" s="171"/>
      <c r="O36" s="171"/>
      <c r="P36" s="12"/>
    </row>
    <row r="37" spans="2:16" ht="15" customHeight="1" x14ac:dyDescent="0.25">
      <c r="B37"/>
      <c r="C37" s="172" t="str">
        <f>IF(M75="mostrar","The plane doesn’t fly very high.","")</f>
        <v/>
      </c>
      <c r="D37" s="172"/>
      <c r="E37" s="172"/>
      <c r="F37" s="172"/>
      <c r="G37" s="172"/>
      <c r="H37" s="172"/>
      <c r="I37" s="172"/>
      <c r="J37" s="172"/>
      <c r="K37" s="172"/>
      <c r="L37" s="172"/>
      <c r="M37" s="172"/>
      <c r="N37" s="172"/>
      <c r="O37" s="172"/>
      <c r="P37"/>
    </row>
    <row r="38" spans="2:16" ht="15" customHeight="1" x14ac:dyDescent="0.25">
      <c r="B38"/>
      <c r="C38" s="67" t="str">
        <f>IF(M75="mostrar","Does the plane fly very high?","")</f>
        <v/>
      </c>
      <c r="D38" s="67"/>
      <c r="E38" s="67"/>
      <c r="F38" s="67"/>
      <c r="G38" s="67"/>
      <c r="H38" s="67"/>
      <c r="I38" s="67"/>
      <c r="J38" s="67"/>
      <c r="K38" s="67"/>
      <c r="L38" s="67"/>
      <c r="M38" s="67"/>
      <c r="N38" s="67"/>
      <c r="O38" s="67"/>
      <c r="P38"/>
    </row>
    <row r="39" spans="2:16" ht="5.25" customHeight="1" x14ac:dyDescent="0.25">
      <c r="B39" s="1"/>
      <c r="C39" s="1"/>
      <c r="D39" s="1"/>
      <c r="E39" s="1"/>
      <c r="F39" s="1"/>
      <c r="G39" s="1"/>
      <c r="H39" s="1"/>
      <c r="I39" s="1"/>
      <c r="J39" s="1"/>
      <c r="K39" s="1"/>
      <c r="L39" s="1"/>
      <c r="M39" s="1"/>
      <c r="N39" s="1"/>
      <c r="O39" s="1"/>
      <c r="P39" s="18"/>
    </row>
    <row r="40" spans="2:16" ht="15" x14ac:dyDescent="0.25">
      <c r="B40" s="94" t="s">
        <v>262</v>
      </c>
      <c r="C40" s="94"/>
      <c r="D40" s="94"/>
      <c r="E40" s="94"/>
      <c r="F40" s="94"/>
      <c r="G40" s="94"/>
      <c r="H40" s="94"/>
      <c r="I40" s="94"/>
      <c r="J40" s="94"/>
      <c r="K40" s="94"/>
      <c r="L40" s="94"/>
      <c r="M40" s="94"/>
      <c r="N40" s="94"/>
      <c r="O40" s="94"/>
      <c r="P40" s="12"/>
    </row>
    <row r="41" spans="2:16" ht="5.25" customHeight="1" x14ac:dyDescent="0.25">
      <c r="B41"/>
      <c r="C41" s="12"/>
      <c r="D41" s="12"/>
      <c r="E41" s="12"/>
      <c r="F41" s="12"/>
      <c r="G41" s="12"/>
      <c r="H41" s="12"/>
      <c r="I41" s="12"/>
      <c r="J41" s="12"/>
      <c r="K41" s="31"/>
      <c r="L41" s="31"/>
      <c r="M41" s="31"/>
      <c r="N41" s="31"/>
      <c r="O41" s="31"/>
      <c r="P41" s="25"/>
    </row>
    <row r="42" spans="2:16" ht="15" x14ac:dyDescent="0.25">
      <c r="B42" s="1"/>
      <c r="C42" s="1"/>
      <c r="D42" s="1"/>
      <c r="E42" s="1"/>
      <c r="F42" s="1"/>
      <c r="G42" s="52" t="s">
        <v>263</v>
      </c>
      <c r="H42" s="52"/>
      <c r="I42" s="52"/>
      <c r="J42" s="1"/>
      <c r="K42" s="1"/>
      <c r="L42" s="1"/>
      <c r="M42" s="1"/>
      <c r="N42" s="1"/>
      <c r="O42" s="1"/>
      <c r="P42" s="64"/>
    </row>
    <row r="43" spans="2:16" ht="5.0999999999999996" customHeight="1" x14ac:dyDescent="0.25">
      <c r="B43" s="1"/>
      <c r="C43" s="1"/>
      <c r="D43" s="1"/>
      <c r="E43" s="1"/>
      <c r="F43" s="1"/>
      <c r="G43" s="55"/>
      <c r="H43" s="55"/>
      <c r="I43" s="55"/>
      <c r="J43" s="1"/>
      <c r="K43" s="1"/>
      <c r="L43" s="1"/>
      <c r="M43" s="1"/>
      <c r="N43" s="1"/>
      <c r="O43" s="1"/>
      <c r="P43" s="64"/>
    </row>
    <row r="44" spans="2:16" ht="15" x14ac:dyDescent="0.25">
      <c r="B44" s="61"/>
      <c r="C44" s="61"/>
      <c r="D44" s="61"/>
      <c r="E44" s="61"/>
      <c r="F44" s="61"/>
      <c r="G44" s="61"/>
      <c r="H44" s="61"/>
      <c r="I44" s="61"/>
      <c r="J44" s="61"/>
      <c r="K44" s="61"/>
      <c r="L44" s="61"/>
      <c r="M44" s="61"/>
      <c r="N44" s="61"/>
      <c r="O44" s="61"/>
      <c r="P44" s="31"/>
    </row>
    <row r="45" spans="2:16" ht="15" x14ac:dyDescent="0.25">
      <c r="B45" s="61"/>
      <c r="C45" s="61"/>
      <c r="D45" s="61"/>
      <c r="E45" s="61"/>
      <c r="F45" s="61"/>
      <c r="G45" s="61"/>
      <c r="H45" s="61"/>
      <c r="I45" s="61"/>
      <c r="J45" s="61"/>
      <c r="K45" s="61"/>
      <c r="L45" s="61"/>
      <c r="M45" s="61"/>
      <c r="N45" s="61"/>
      <c r="O45" s="61"/>
      <c r="P45" s="31"/>
    </row>
    <row r="46" spans="2:16" ht="15" x14ac:dyDescent="0.25">
      <c r="B46" s="61"/>
      <c r="C46" s="61"/>
      <c r="D46" s="61"/>
      <c r="E46" s="61"/>
      <c r="F46" s="61"/>
      <c r="G46" s="61"/>
      <c r="H46" s="61"/>
      <c r="I46" s="61"/>
      <c r="J46" s="61"/>
      <c r="K46" s="61"/>
      <c r="L46" s="61"/>
      <c r="M46" s="61"/>
      <c r="N46" s="61"/>
      <c r="O46" s="61"/>
      <c r="P46" s="31"/>
    </row>
    <row r="47" spans="2:16" ht="15" x14ac:dyDescent="0.25">
      <c r="B47" s="61"/>
      <c r="C47" s="61"/>
      <c r="D47" s="61"/>
      <c r="E47" s="61"/>
      <c r="F47" s="61"/>
      <c r="G47" s="61"/>
      <c r="H47" s="61"/>
      <c r="I47" s="61"/>
      <c r="J47" s="61"/>
      <c r="K47" s="61"/>
      <c r="L47" s="61"/>
      <c r="M47" s="61"/>
      <c r="N47" s="61"/>
      <c r="O47" s="61"/>
      <c r="P47" s="31"/>
    </row>
    <row r="48" spans="2:16" ht="15" x14ac:dyDescent="0.25">
      <c r="B48" s="61"/>
      <c r="C48" s="61"/>
      <c r="D48" s="61"/>
      <c r="E48" s="61"/>
      <c r="F48" s="61"/>
      <c r="G48" s="61"/>
      <c r="H48" s="61"/>
      <c r="I48" s="61"/>
      <c r="J48" s="61"/>
      <c r="K48" s="61"/>
      <c r="L48" s="61"/>
      <c r="M48" s="61"/>
      <c r="N48" s="61"/>
      <c r="O48" s="61"/>
      <c r="P48" s="31"/>
    </row>
    <row r="49" spans="2:21" ht="15" x14ac:dyDescent="0.25">
      <c r="B49" s="61"/>
      <c r="C49" s="61"/>
      <c r="D49" s="61"/>
      <c r="E49" s="61"/>
      <c r="F49" s="61"/>
      <c r="G49" s="61"/>
      <c r="H49" s="61"/>
      <c r="I49" s="61"/>
      <c r="J49" s="61"/>
      <c r="K49" s="61"/>
      <c r="L49" s="61"/>
      <c r="M49" s="61"/>
      <c r="N49" s="61"/>
      <c r="O49" s="61"/>
      <c r="P49" s="31"/>
    </row>
    <row r="50" spans="2:21" ht="15" x14ac:dyDescent="0.25">
      <c r="B50" s="61"/>
      <c r="C50" s="61"/>
      <c r="D50" s="61"/>
      <c r="E50" s="61"/>
      <c r="F50" s="61"/>
      <c r="G50" s="61"/>
      <c r="H50" s="61"/>
      <c r="I50" s="61"/>
      <c r="J50" s="61"/>
      <c r="K50" s="61"/>
      <c r="L50" s="61"/>
      <c r="M50" s="61"/>
      <c r="N50" s="61"/>
      <c r="O50" s="61"/>
      <c r="P50" s="12"/>
    </row>
    <row r="51" spans="2:21" ht="15" x14ac:dyDescent="0.25">
      <c r="B51" s="61"/>
      <c r="C51" s="61"/>
      <c r="D51" s="61"/>
      <c r="E51" s="61"/>
      <c r="F51" s="61"/>
      <c r="G51" s="61"/>
      <c r="H51" s="61"/>
      <c r="I51" s="61"/>
      <c r="J51" s="61"/>
      <c r="K51" s="61"/>
      <c r="L51" s="61"/>
      <c r="M51" s="61"/>
      <c r="N51" s="61"/>
      <c r="O51" s="61"/>
      <c r="P51" s="12"/>
    </row>
    <row r="52" spans="2:21" ht="15" x14ac:dyDescent="0.25">
      <c r="B52" s="61"/>
      <c r="C52" s="61"/>
      <c r="D52" s="61"/>
      <c r="E52" s="61"/>
      <c r="F52" s="61"/>
      <c r="G52" s="61"/>
      <c r="H52" s="61"/>
      <c r="I52" s="61"/>
      <c r="J52" s="61"/>
      <c r="K52" s="61"/>
      <c r="L52" s="61"/>
      <c r="M52" s="61"/>
      <c r="N52" s="61"/>
      <c r="O52" s="61"/>
      <c r="P52"/>
    </row>
    <row r="53" spans="2:21" ht="5.0999999999999996" customHeight="1" x14ac:dyDescent="0.25">
      <c r="B53"/>
      <c r="C53" s="12"/>
      <c r="D53" s="12"/>
      <c r="E53" s="12"/>
      <c r="F53" s="12"/>
      <c r="G53" s="12"/>
      <c r="H53" s="12"/>
      <c r="I53" s="12"/>
      <c r="J53" s="12"/>
      <c r="K53" s="12"/>
      <c r="L53" s="12"/>
      <c r="M53" s="12"/>
      <c r="N53" s="12"/>
      <c r="O53" s="12"/>
      <c r="P53"/>
    </row>
    <row r="54" spans="2:21" ht="15" x14ac:dyDescent="0.25">
      <c r="B54" s="36" t="s">
        <v>264</v>
      </c>
      <c r="C54" s="36"/>
      <c r="D54" s="36"/>
      <c r="E54" s="36"/>
      <c r="F54" s="36"/>
      <c r="G54" s="36"/>
      <c r="H54" s="131"/>
      <c r="I54" s="131"/>
      <c r="J54" s="131"/>
      <c r="K54" s="131"/>
      <c r="L54" s="131"/>
      <c r="M54" s="131"/>
      <c r="N54" s="131"/>
      <c r="O54" s="131"/>
      <c r="P54"/>
    </row>
    <row r="55" spans="2:21" ht="15.75" x14ac:dyDescent="0.25">
      <c r="B55" s="174"/>
      <c r="C55" s="1"/>
      <c r="D55" s="1"/>
      <c r="E55" s="1"/>
      <c r="F55" s="1"/>
      <c r="G55" s="1"/>
      <c r="H55" s="172" t="str">
        <f>IF(M75="mostrar","No, because Peter studies at school.","")</f>
        <v/>
      </c>
      <c r="I55" s="172"/>
      <c r="J55" s="172"/>
      <c r="K55" s="172"/>
      <c r="L55" s="172"/>
      <c r="M55" s="172"/>
      <c r="N55" s="172"/>
      <c r="O55" s="172"/>
      <c r="P55"/>
      <c r="Q55" s="175"/>
      <c r="R55" s="175"/>
      <c r="S55" s="175"/>
      <c r="T55" s="175"/>
      <c r="U55" s="175"/>
    </row>
    <row r="56" spans="2:21" ht="5.0999999999999996" customHeight="1" x14ac:dyDescent="0.25">
      <c r="B56"/>
      <c r="C56" s="12"/>
      <c r="D56" s="12"/>
      <c r="E56" s="12"/>
      <c r="F56" s="12"/>
      <c r="G56" s="12"/>
      <c r="H56" s="12"/>
      <c r="I56" s="12"/>
      <c r="J56" s="12"/>
      <c r="K56" s="12"/>
      <c r="L56" s="12"/>
      <c r="M56" s="12"/>
      <c r="N56" s="12"/>
      <c r="O56" s="12"/>
      <c r="P56"/>
    </row>
    <row r="57" spans="2:21" ht="15.75" x14ac:dyDescent="0.25">
      <c r="B57" s="176" t="s">
        <v>265</v>
      </c>
      <c r="C57" s="12"/>
      <c r="D57" s="12"/>
      <c r="E57" s="12"/>
      <c r="F57" s="12"/>
      <c r="G57" s="31"/>
      <c r="H57" s="31"/>
      <c r="I57" s="12"/>
      <c r="J57" s="66"/>
      <c r="K57" s="66"/>
      <c r="L57" s="66"/>
      <c r="M57" s="66"/>
      <c r="N57" s="66"/>
      <c r="O57" s="66"/>
      <c r="P57"/>
    </row>
    <row r="58" spans="2:21" ht="14.25" customHeight="1" x14ac:dyDescent="0.25">
      <c r="B58" s="131"/>
      <c r="C58" s="131"/>
      <c r="D58" s="131"/>
      <c r="E58" s="131"/>
      <c r="F58" s="131"/>
      <c r="G58" s="131"/>
      <c r="H58" s="131"/>
      <c r="I58" s="131"/>
      <c r="J58" s="131"/>
      <c r="K58" s="131"/>
      <c r="L58" s="131"/>
      <c r="M58" s="131"/>
      <c r="N58" s="131"/>
      <c r="O58" s="131"/>
      <c r="P58"/>
    </row>
    <row r="59" spans="2:21" ht="15" x14ac:dyDescent="0.25">
      <c r="B59" s="177" t="str">
        <f>IF(M75="mostrar","No, because the mother prepares the breakfast in the morning.","")</f>
        <v/>
      </c>
      <c r="C59" s="177"/>
      <c r="D59" s="177"/>
      <c r="E59" s="177"/>
      <c r="F59" s="177"/>
      <c r="G59" s="177"/>
      <c r="H59" s="177"/>
      <c r="I59" s="177"/>
      <c r="J59" s="177"/>
      <c r="K59" s="177"/>
      <c r="L59" s="177"/>
      <c r="M59" s="177"/>
      <c r="N59" s="177"/>
      <c r="O59" s="177"/>
      <c r="P59"/>
    </row>
    <row r="60" spans="2:21" ht="5.0999999999999996" customHeight="1" x14ac:dyDescent="0.25">
      <c r="B60"/>
      <c r="C60" s="12"/>
      <c r="D60" s="12"/>
      <c r="E60" s="12"/>
      <c r="F60" s="12"/>
      <c r="G60" s="12"/>
      <c r="H60" s="12"/>
      <c r="I60" s="12"/>
      <c r="J60" s="12"/>
      <c r="K60" s="12"/>
      <c r="L60" s="12"/>
      <c r="M60" s="12"/>
      <c r="N60" s="12"/>
      <c r="O60" s="12"/>
      <c r="P60"/>
    </row>
    <row r="61" spans="2:21" ht="15.75" x14ac:dyDescent="0.25">
      <c r="B61" s="174" t="s">
        <v>266</v>
      </c>
      <c r="C61" s="154"/>
      <c r="D61" s="154"/>
      <c r="E61" s="154"/>
      <c r="F61" s="154"/>
      <c r="G61" s="156"/>
      <c r="H61" s="156"/>
      <c r="I61" s="154"/>
      <c r="J61" s="66"/>
      <c r="K61" s="66"/>
      <c r="L61" s="66"/>
      <c r="M61" s="66"/>
      <c r="N61" s="66"/>
      <c r="O61" s="66"/>
      <c r="P61"/>
    </row>
    <row r="62" spans="2:21" ht="14.25" customHeight="1" x14ac:dyDescent="0.25">
      <c r="B62" s="131"/>
      <c r="C62" s="131"/>
      <c r="D62" s="131"/>
      <c r="E62" s="131"/>
      <c r="F62" s="131"/>
      <c r="G62" s="131"/>
      <c r="H62" s="131"/>
      <c r="I62" s="131"/>
      <c r="J62" s="131"/>
      <c r="K62" s="131"/>
      <c r="L62" s="131"/>
      <c r="M62" s="131"/>
      <c r="N62" s="131"/>
      <c r="O62" s="131"/>
      <c r="P62"/>
    </row>
    <row r="63" spans="2:21" ht="15" x14ac:dyDescent="0.25">
      <c r="B63" s="177" t="str">
        <f>IF(M75="mostrar","Yes, they do / yes, they eat the breakfast together.","")</f>
        <v/>
      </c>
      <c r="C63" s="177"/>
      <c r="D63" s="177"/>
      <c r="E63" s="177"/>
      <c r="F63" s="177"/>
      <c r="G63" s="177"/>
      <c r="H63" s="177"/>
      <c r="I63" s="177"/>
      <c r="J63" s="177"/>
      <c r="K63" s="177"/>
      <c r="L63" s="177"/>
      <c r="M63" s="177"/>
      <c r="N63" s="177"/>
      <c r="O63" s="177"/>
      <c r="P63"/>
    </row>
    <row r="64" spans="2:21" ht="5.0999999999999996" customHeight="1" x14ac:dyDescent="0.25">
      <c r="B64"/>
      <c r="C64" s="12"/>
      <c r="D64" s="12"/>
      <c r="E64" s="12"/>
      <c r="F64" s="12"/>
      <c r="G64" s="12"/>
      <c r="H64" s="12"/>
      <c r="I64" s="12"/>
      <c r="J64" s="12"/>
      <c r="K64" s="12"/>
      <c r="L64" s="12"/>
      <c r="M64" s="12"/>
      <c r="N64" s="12"/>
      <c r="O64" s="12"/>
      <c r="P64"/>
    </row>
    <row r="65" spans="2:16" ht="15.75" x14ac:dyDescent="0.25">
      <c r="B65" s="174" t="s">
        <v>267</v>
      </c>
      <c r="C65" s="1"/>
      <c r="D65" s="1"/>
      <c r="E65" s="1"/>
      <c r="F65" s="1"/>
      <c r="G65" s="1"/>
      <c r="H65" s="1"/>
      <c r="I65" s="1"/>
      <c r="J65" s="66"/>
      <c r="K65" s="66"/>
      <c r="L65" s="66"/>
      <c r="M65" s="66"/>
      <c r="N65" s="66"/>
      <c r="O65" s="66"/>
      <c r="P65"/>
    </row>
    <row r="66" spans="2:16" ht="14.25" customHeight="1" x14ac:dyDescent="0.25">
      <c r="B66" s="131"/>
      <c r="C66" s="131"/>
      <c r="D66" s="131"/>
      <c r="E66" s="131"/>
      <c r="F66" s="131"/>
      <c r="G66" s="131"/>
      <c r="H66" s="131"/>
      <c r="I66" s="131"/>
      <c r="J66" s="131"/>
      <c r="K66" s="131"/>
      <c r="L66" s="131"/>
      <c r="M66" s="131"/>
      <c r="N66" s="131"/>
      <c r="O66" s="131"/>
      <c r="P66"/>
    </row>
    <row r="67" spans="2:16" ht="15" x14ac:dyDescent="0.25">
      <c r="B67" s="177" t="str">
        <f>IF(M75="mostrar","No, because Peter studies at school and his brother studies at the university.","")</f>
        <v/>
      </c>
      <c r="C67" s="177"/>
      <c r="D67" s="177"/>
      <c r="E67" s="177"/>
      <c r="F67" s="177"/>
      <c r="G67" s="177"/>
      <c r="H67" s="177"/>
      <c r="I67" s="177"/>
      <c r="J67" s="177"/>
      <c r="K67" s="177"/>
      <c r="L67" s="177"/>
      <c r="M67" s="177"/>
      <c r="N67" s="177"/>
      <c r="O67" s="177"/>
      <c r="P67"/>
    </row>
    <row r="68" spans="2:16" ht="5.0999999999999996" customHeight="1" x14ac:dyDescent="0.25">
      <c r="B68"/>
      <c r="C68" s="12"/>
      <c r="D68" s="12"/>
      <c r="E68" s="12"/>
      <c r="F68" s="12"/>
      <c r="G68" s="12"/>
      <c r="H68" s="12"/>
      <c r="I68" s="12"/>
      <c r="J68" s="12"/>
      <c r="K68" s="12"/>
      <c r="L68" s="12"/>
      <c r="M68" s="12"/>
      <c r="N68" s="12"/>
      <c r="O68" s="12"/>
      <c r="P68"/>
    </row>
    <row r="69" spans="2:16" ht="15" customHeight="1" x14ac:dyDescent="0.25">
      <c r="B69" s="174" t="s">
        <v>268</v>
      </c>
      <c r="C69" s="1"/>
      <c r="D69" s="1"/>
      <c r="E69" s="1"/>
      <c r="F69" s="1"/>
      <c r="G69" s="1"/>
      <c r="H69" s="131"/>
      <c r="I69" s="131"/>
      <c r="J69" s="131"/>
      <c r="K69" s="131"/>
      <c r="L69" s="131"/>
      <c r="M69" s="131"/>
      <c r="N69" s="131"/>
      <c r="O69" s="131"/>
      <c r="P69"/>
    </row>
    <row r="70" spans="2:16" ht="15.75" x14ac:dyDescent="0.25">
      <c r="B70" s="174"/>
      <c r="C70" s="1"/>
      <c r="D70" s="1"/>
      <c r="E70" s="1"/>
      <c r="F70" s="1"/>
      <c r="G70" s="1"/>
      <c r="H70" s="178" t="str">
        <f>IF(M75="mostrar","No, because the brother studies international business.","")</f>
        <v/>
      </c>
      <c r="I70" s="178"/>
      <c r="J70" s="178"/>
      <c r="K70" s="178"/>
      <c r="L70" s="178"/>
      <c r="M70" s="178"/>
      <c r="N70" s="178"/>
      <c r="O70" s="178"/>
      <c r="P70"/>
    </row>
    <row r="71" spans="2:16" ht="5.0999999999999996" customHeight="1" x14ac:dyDescent="0.25">
      <c r="B71"/>
      <c r="C71" s="12"/>
      <c r="D71" s="12"/>
      <c r="E71" s="12"/>
      <c r="F71" s="12"/>
      <c r="G71" s="12"/>
      <c r="H71" s="12"/>
      <c r="I71" s="12"/>
      <c r="J71" s="12"/>
      <c r="K71" s="12"/>
      <c r="L71" s="12"/>
      <c r="M71" s="12"/>
      <c r="N71" s="12"/>
      <c r="O71" s="12"/>
      <c r="P71"/>
    </row>
    <row r="72" spans="2:16" ht="15" x14ac:dyDescent="0.25">
      <c r="B72" t="s">
        <v>269</v>
      </c>
      <c r="C72" s="55"/>
      <c r="D72" s="55"/>
      <c r="E72" s="55"/>
      <c r="F72" s="55"/>
      <c r="G72" s="55"/>
      <c r="H72" s="55"/>
      <c r="I72" s="131"/>
      <c r="J72" s="131"/>
      <c r="K72" s="131"/>
      <c r="L72" s="131"/>
      <c r="M72" s="131"/>
      <c r="N72" s="131"/>
      <c r="O72" s="131"/>
      <c r="P72"/>
    </row>
    <row r="73" spans="2:16" ht="15" x14ac:dyDescent="0.25">
      <c r="B73" s="162"/>
      <c r="C73" s="162"/>
      <c r="D73" s="162"/>
      <c r="E73" s="162"/>
      <c r="F73" s="162"/>
      <c r="G73" s="162"/>
      <c r="H73" s="162"/>
      <c r="I73" s="177" t="str">
        <f>IF(M75="mostrar","No, because the mother works in the house.","")</f>
        <v/>
      </c>
      <c r="J73" s="177"/>
      <c r="K73" s="177"/>
      <c r="L73" s="177"/>
      <c r="M73" s="177"/>
      <c r="N73" s="177"/>
      <c r="O73" s="177"/>
      <c r="P73" s="12"/>
    </row>
    <row r="74" spans="2:16" ht="5.0999999999999996" customHeight="1" x14ac:dyDescent="0.25">
      <c r="L74" s="179"/>
      <c r="M74" s="179"/>
      <c r="N74" s="179"/>
    </row>
    <row r="75" spans="2:16" ht="15" customHeight="1" x14ac:dyDescent="0.25">
      <c r="B75" s="38" t="s">
        <v>25</v>
      </c>
      <c r="C75" s="38"/>
      <c r="D75" s="38"/>
      <c r="E75" s="38"/>
      <c r="F75" s="38"/>
      <c r="G75" s="38"/>
      <c r="H75" s="38"/>
      <c r="I75" s="38"/>
      <c r="J75" s="38"/>
      <c r="K75" s="38"/>
      <c r="L75" s="38"/>
      <c r="M75" s="136"/>
      <c r="N75" s="136"/>
      <c r="O75"/>
    </row>
    <row r="76" spans="2:16" ht="15" customHeight="1" x14ac:dyDescent="0.25">
      <c r="B76" s="40" t="s">
        <v>26</v>
      </c>
      <c r="C76" s="40"/>
      <c r="D76" s="40"/>
      <c r="E76" s="40"/>
      <c r="F76" s="40"/>
      <c r="G76" s="40"/>
      <c r="H76" s="40"/>
      <c r="I76" s="40"/>
      <c r="J76" s="40"/>
      <c r="K76" s="40"/>
      <c r="L76" s="40"/>
      <c r="M76" s="40"/>
      <c r="N76" s="40"/>
      <c r="O76" s="180"/>
    </row>
    <row r="77" spans="2:16" ht="15" x14ac:dyDescent="0.25"/>
    <row r="78" spans="2:16" ht="15" customHeight="1" x14ac:dyDescent="0.25"/>
    <row r="79" spans="2:16" ht="15"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x14ac:dyDescent="0.25"/>
    <row r="122" ht="15" hidden="1" x14ac:dyDescent="0.25"/>
    <row r="123" ht="15" hidden="1" x14ac:dyDescent="0.25"/>
    <row r="124" ht="15" hidden="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sheetData>
  <sheetProtection algorithmName="SHA-512" hashValue="an6pfJtuzSm00a/duCL1/EZ5u3KbMrzkjYfEpecRSc542DxeLho+yc3BVoiEEe3S/kQRz9Gc7hXV83un9LFEAA==" saltValue="J8638Ip0gPTO1mCUQDcWtw==" spinCount="100000" sheet="1" objects="1" scenarios="1" selectLockedCells="1"/>
  <mergeCells count="40">
    <mergeCell ref="I73:O73"/>
    <mergeCell ref="B75:L75"/>
    <mergeCell ref="M75:N75"/>
    <mergeCell ref="B76:N76"/>
    <mergeCell ref="B63:O63"/>
    <mergeCell ref="B66:O66"/>
    <mergeCell ref="B67:O67"/>
    <mergeCell ref="H69:O69"/>
    <mergeCell ref="H70:O70"/>
    <mergeCell ref="I72:O72"/>
    <mergeCell ref="B54:G54"/>
    <mergeCell ref="H54:O54"/>
    <mergeCell ref="H55:O55"/>
    <mergeCell ref="B58:O58"/>
    <mergeCell ref="B59:O59"/>
    <mergeCell ref="B62:O62"/>
    <mergeCell ref="C35:O35"/>
    <mergeCell ref="C36:O36"/>
    <mergeCell ref="C37:O37"/>
    <mergeCell ref="C38:O38"/>
    <mergeCell ref="B40:O40"/>
    <mergeCell ref="G42:I42"/>
    <mergeCell ref="C25:O25"/>
    <mergeCell ref="C26:O26"/>
    <mergeCell ref="C29:O29"/>
    <mergeCell ref="C30:O30"/>
    <mergeCell ref="C31:O31"/>
    <mergeCell ref="C32:O32"/>
    <mergeCell ref="C17:O17"/>
    <mergeCell ref="C18:O18"/>
    <mergeCell ref="C19:O19"/>
    <mergeCell ref="C20:O20"/>
    <mergeCell ref="C23:O23"/>
    <mergeCell ref="C24:O24"/>
    <mergeCell ref="B5:O5"/>
    <mergeCell ref="B7:O8"/>
    <mergeCell ref="C11:O11"/>
    <mergeCell ref="C12:O12"/>
    <mergeCell ref="C13:O13"/>
    <mergeCell ref="C14:O14"/>
  </mergeCells>
  <printOptions horizontalCentered="1"/>
  <pageMargins left="0.70866141732283472" right="0.70866141732283472" top="0.74803149606299213" bottom="0.74803149606299213" header="0.31496062992125984" footer="0.31496062992125984"/>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Lección 11</vt:lpstr>
      <vt:lpstr>Resultados11</vt:lpstr>
      <vt:lpstr>Lección 12</vt:lpstr>
      <vt:lpstr>Resultados12</vt:lpstr>
      <vt:lpstr>Lección 13</vt:lpstr>
      <vt:lpstr>Resultados13</vt:lpstr>
      <vt:lpstr>Lección 14</vt:lpstr>
      <vt:lpstr>Resultados14</vt:lpstr>
      <vt:lpstr>Lección 15</vt:lpstr>
      <vt:lpstr>Resultados15</vt:lpstr>
      <vt:lpstr>'Lección 11'!Área_de_impresión</vt:lpstr>
      <vt:lpstr>'Lección 12'!Área_de_impresión</vt:lpstr>
      <vt:lpstr>'Lección 13'!Área_de_impresión</vt:lpstr>
      <vt:lpstr>'Lección 14'!Área_de_impresión</vt:lpstr>
      <vt:lpstr>'Lección 15'!Área_de_impresión</vt:lpstr>
      <vt:lpstr>Resultados11!Área_de_impresión</vt:lpstr>
      <vt:lpstr>Resultados12!Área_de_impresión</vt:lpstr>
      <vt:lpstr>Resultados13!Área_de_impresión</vt:lpstr>
      <vt:lpstr>Resultados14!Área_de_impresión</vt:lpstr>
      <vt:lpstr>Resultados15!Área_de_impresión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2022-07-18T18:43:36Z</cp:lastPrinted>
  <dcterms:created xsi:type="dcterms:W3CDTF">2022-07-18T18:40:17Z</dcterms:created>
  <dcterms:modified xsi:type="dcterms:W3CDTF">2022-07-18T18:44:41Z</dcterms:modified>
</cp:coreProperties>
</file>